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1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Financ'!$A$1:$O$209</definedName>
    <definedName name="_xlnm.Print_Area" localSheetId="1">'SERV.COR.Y DIRECCION'!$A$1:$O$207</definedName>
  </definedNames>
  <calcPr fullCalcOnLoad="1"/>
</workbook>
</file>

<file path=xl/sharedStrings.xml><?xml version="1.0" encoding="utf-8"?>
<sst xmlns="http://schemas.openxmlformats.org/spreadsheetml/2006/main" count="240" uniqueCount="45">
  <si>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</si>
  <si>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</si>
  <si>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</si>
  <si>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</si>
  <si>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</si>
  <si>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</si>
  <si>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</si>
  <si>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</si>
  <si>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</si>
  <si>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</si>
  <si>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</si>
  <si>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</si>
  <si>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</si>
  <si>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</si>
  <si>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</si>
  <si>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</si>
  <si>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</si>
  <si>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</si>
  <si>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</si>
  <si>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</si>
  <si>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</si>
  <si>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</si>
  <si>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</si>
  <si>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</si>
  <si>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</si>
  <si>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</si>
  <si>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</si>
  <si>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</si>
  <si>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</si>
  <si>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</si>
  <si>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</si>
  <si>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</si>
  <si>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</si>
  <si>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</si>
  <si>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</si>
  <si>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</si>
  <si>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</si>
  <si>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</si>
  <si>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AÑO: 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</si>
  <si>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</si>
  <si>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</si>
  <si>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</si>
  <si>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</si>
  <si>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</si>
  <si>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MES: OCTUBRE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</si>
</sst>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76200</xdr:rowOff>
    </xdr:from>
    <xdr:to>
      <xdr:col>7</xdr:col>
      <xdr:colOff>19050</xdr:colOff>
      <xdr:row>95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6413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90</xdr:row>
      <xdr:rowOff>95250</xdr:rowOff>
    </xdr:from>
    <xdr:to>
      <xdr:col>14</xdr:col>
      <xdr:colOff>1266825</xdr:colOff>
      <xdr:row>95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6603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1497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1688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76200</xdr:rowOff>
    </xdr:from>
    <xdr:to>
      <xdr:col>7</xdr:col>
      <xdr:colOff>19050</xdr:colOff>
      <xdr:row>99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8224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94</xdr:row>
      <xdr:rowOff>95250</xdr:rowOff>
    </xdr:from>
    <xdr:to>
      <xdr:col>14</xdr:col>
      <xdr:colOff>1266825</xdr:colOff>
      <xdr:row>99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8414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203</xdr:row>
      <xdr:rowOff>76200</xdr:rowOff>
    </xdr:from>
    <xdr:to>
      <xdr:col>7</xdr:col>
      <xdr:colOff>19050</xdr:colOff>
      <xdr:row>208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5975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203</xdr:row>
      <xdr:rowOff>95250</xdr:rowOff>
    </xdr:from>
    <xdr:to>
      <xdr:col>14</xdr:col>
      <xdr:colOff>1266825</xdr:colOff>
      <xdr:row>208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6166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8">
      <selection activeCell="O32" sqref="O32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11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7" t="s">
        <v>26</v>
      </c>
      <c r="O4" s="218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21" t="s">
        <v>27</v>
      </c>
      <c r="O7" s="222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19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20"/>
      <c r="M13" s="209" t="s">
        <v>20</v>
      </c>
      <c r="N13" s="209"/>
      <c r="O13" s="210"/>
      <c r="Q13" s="5"/>
    </row>
    <row r="14" spans="1:17" ht="18">
      <c r="A14" s="223" t="s">
        <v>18</v>
      </c>
      <c r="B14" s="224"/>
      <c r="C14" s="223"/>
      <c r="D14" s="223"/>
      <c r="E14" s="223"/>
      <c r="F14" s="223"/>
      <c r="G14" s="223"/>
      <c r="H14" s="223"/>
      <c r="I14" s="223"/>
      <c r="J14" s="225" t="s">
        <v>6</v>
      </c>
      <c r="K14" s="226"/>
      <c r="L14" s="227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2490836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v>2490836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0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0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08" t="s">
        <v>15</v>
      </c>
      <c r="I35" s="208"/>
      <c r="J35" s="208"/>
      <c r="K35" s="208"/>
      <c r="L35" s="208"/>
      <c r="M35" s="39"/>
      <c r="N35" s="41">
        <f>N16+N25+N30</f>
        <v>0</v>
      </c>
      <c r="O35" s="41">
        <f>O16+O27+O30</f>
        <v>2490836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tabSelected="1" view="pageBreakPreview" zoomScale="75" zoomScaleNormal="110" zoomScaleSheetLayoutView="75" zoomScalePageLayoutView="0" workbookViewId="0" topLeftCell="A1">
      <selection activeCell="N192" sqref="N192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29" t="s">
        <v>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32" t="s">
        <v>26</v>
      </c>
      <c r="O4" s="233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34" t="s">
        <v>27</v>
      </c>
      <c r="O7" s="235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36" t="s">
        <v>23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37" t="s">
        <v>20</v>
      </c>
      <c r="N13" s="237"/>
      <c r="O13" s="239"/>
      <c r="Q13" s="5"/>
    </row>
    <row r="14" spans="1:17" ht="15.75">
      <c r="A14" s="249" t="s">
        <v>18</v>
      </c>
      <c r="B14" s="250"/>
      <c r="C14" s="249"/>
      <c r="D14" s="249"/>
      <c r="E14" s="249"/>
      <c r="F14" s="249"/>
      <c r="G14" s="249"/>
      <c r="H14" s="249"/>
      <c r="I14" s="249"/>
      <c r="J14" s="251" t="s">
        <v>6</v>
      </c>
      <c r="K14" s="252"/>
      <c r="L14" s="253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2532501</v>
      </c>
      <c r="O16" s="69">
        <f>O17+O19+O20+O22+O24+O26+O27+O28+O29+O23+O21+O25</f>
        <v>2095892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1685703</v>
      </c>
      <c r="O17" s="69">
        <f>O18</f>
        <v>1670703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1685703</v>
      </c>
      <c r="O18" s="73">
        <v>1670703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67000</v>
      </c>
      <c r="O19" s="73">
        <v>32000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349539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29400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276407</v>
      </c>
      <c r="O29" s="69">
        <f>O30+O31+O32+O33+O36</f>
        <v>268737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276407</v>
      </c>
      <c r="O36" s="75">
        <f>O37+O38+O39</f>
        <v>268737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126097</v>
      </c>
      <c r="O37" s="73">
        <v>122552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133278</v>
      </c>
      <c r="O38" s="73">
        <v>129728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17032</v>
      </c>
      <c r="O39" s="73">
        <v>16457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N43+N51+N54+N58+N63+N68+N71+N78</f>
        <v>626756</v>
      </c>
      <c r="O42" s="69">
        <f>O43+O51+O54+O58+O63+O68+O71+O78</f>
        <v>0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214514</v>
      </c>
      <c r="O43" s="69">
        <f>SUM(O44:O50)</f>
        <v>0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41918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75028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10131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79796</v>
      </c>
      <c r="O48" s="73">
        <v>0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1853</v>
      </c>
      <c r="O49" s="73"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5788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0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0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0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N64+N67+N66+N65</f>
        <v>282704</v>
      </c>
      <c r="O63" s="75">
        <f>O64+O67+O66+O65</f>
        <v>0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282704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3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105938</v>
      </c>
      <c r="O68" s="69">
        <f>SUM(O69:O70)</f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2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105938</v>
      </c>
      <c r="O70" s="73">
        <v>0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N72+N73+N74+N75+N77+N76</f>
        <v>0</v>
      </c>
      <c r="O71" s="75">
        <f>O72+O73+O74+O75+O77+O76</f>
        <v>0</v>
      </c>
      <c r="P71" s="75">
        <f>P72+P73+P74+P75+P77</f>
        <v>0</v>
      </c>
      <c r="Q71" s="75">
        <f>Q72+Q73+Q74+Q75+Q77</f>
        <v>0</v>
      </c>
      <c r="R71" s="75">
        <f>R72+R73+R74+R75+R77</f>
        <v>0</v>
      </c>
      <c r="S71" s="75">
        <f>S72+S73+S74+S75+S77</f>
        <v>0</v>
      </c>
      <c r="T71" s="75">
        <f>T72+T73+T74+T75+T77</f>
        <v>0</v>
      </c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100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0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SUM(N79:N83)+N85+N86+N84</f>
        <v>23600</v>
      </c>
      <c r="O78" s="69">
        <f>SUM(O79:O83)+O85+O86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2</v>
      </c>
      <c r="M79" s="68">
        <v>1</v>
      </c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5</v>
      </c>
      <c r="M80" s="68">
        <v>3</v>
      </c>
      <c r="N80" s="72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2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100</v>
      </c>
      <c r="H83" s="70">
        <v>2</v>
      </c>
      <c r="I83" s="70"/>
      <c r="J83" s="70">
        <v>2</v>
      </c>
      <c r="K83" s="70">
        <v>8</v>
      </c>
      <c r="L83" s="70">
        <v>7</v>
      </c>
      <c r="M83" s="68">
        <v>5</v>
      </c>
      <c r="N83" s="72">
        <v>23600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6</v>
      </c>
      <c r="N84" s="72">
        <v>0</v>
      </c>
      <c r="O84" s="73"/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9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/>
      <c r="K86" s="70">
        <v>8</v>
      </c>
      <c r="L86" s="70">
        <v>9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4" thickBot="1">
      <c r="A87" s="115"/>
      <c r="B87" s="116"/>
      <c r="C87" s="116"/>
      <c r="D87" s="115"/>
      <c r="E87" s="116"/>
      <c r="F87" s="116"/>
      <c r="G87" s="116"/>
      <c r="H87" s="228" t="s">
        <v>30</v>
      </c>
      <c r="I87" s="228"/>
      <c r="J87" s="228"/>
      <c r="K87" s="228"/>
      <c r="L87" s="228"/>
      <c r="M87" s="79"/>
      <c r="N87" s="80">
        <f>N16+N42</f>
        <v>3159257</v>
      </c>
      <c r="O87" s="80">
        <f>O16+O42</f>
        <v>2095892</v>
      </c>
      <c r="P87" s="47"/>
      <c r="Q87" s="47"/>
      <c r="R87" s="47"/>
    </row>
    <row r="88" spans="1:18" ht="15.75" thickTop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7"/>
      <c r="O89" s="117"/>
      <c r="P89" s="47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5.75">
      <c r="A102" s="254" t="s">
        <v>21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6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57" t="s">
        <v>26</v>
      </c>
      <c r="O103" s="258"/>
    </row>
    <row r="104" spans="1:15" ht="15.75">
      <c r="A104" s="12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1"/>
    </row>
    <row r="105" spans="1:15" ht="15">
      <c r="A105" s="126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7"/>
    </row>
    <row r="106" spans="1:15" ht="15.75">
      <c r="A106" s="128" t="s">
        <v>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259" t="s">
        <v>27</v>
      </c>
      <c r="O106" s="260"/>
    </row>
    <row r="107" spans="1:15" ht="15.75">
      <c r="A107" s="128" t="s">
        <v>29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2</v>
      </c>
      <c r="O107" s="130"/>
    </row>
    <row r="108" spans="1:15" ht="15.75">
      <c r="A108" s="128" t="s">
        <v>44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129" t="s">
        <v>1</v>
      </c>
      <c r="O108" s="130"/>
    </row>
    <row r="109" spans="1:15" ht="15.75">
      <c r="A109" s="128" t="s">
        <v>38</v>
      </c>
      <c r="B109" s="114"/>
      <c r="C109" s="114"/>
      <c r="D109" s="114"/>
      <c r="E109" s="112"/>
      <c r="F109" s="112"/>
      <c r="G109" s="112"/>
      <c r="H109" s="112"/>
      <c r="I109" s="112"/>
      <c r="J109" s="112"/>
      <c r="K109" s="112"/>
      <c r="L109" s="112"/>
      <c r="M109" s="112"/>
      <c r="N109" s="131" t="s">
        <v>0</v>
      </c>
      <c r="O109" s="132"/>
    </row>
    <row r="110" spans="1:15" ht="16.5" thickBot="1">
      <c r="A110" s="133" t="s">
        <v>36</v>
      </c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4"/>
      <c r="O110" s="136"/>
    </row>
    <row r="111" spans="1:15" ht="15.75" thickBot="1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12"/>
      <c r="N111" s="135"/>
      <c r="O111" s="137"/>
    </row>
    <row r="112" spans="1:15" ht="15.75">
      <c r="A112" s="240" t="s">
        <v>23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2"/>
      <c r="M112" s="241" t="s">
        <v>20</v>
      </c>
      <c r="N112" s="241"/>
      <c r="O112" s="243"/>
    </row>
    <row r="113" spans="1:15" ht="15.75">
      <c r="A113" s="244" t="s">
        <v>18</v>
      </c>
      <c r="B113" s="245"/>
      <c r="C113" s="244"/>
      <c r="D113" s="244"/>
      <c r="E113" s="244"/>
      <c r="F113" s="244"/>
      <c r="G113" s="244"/>
      <c r="H113" s="244"/>
      <c r="I113" s="244"/>
      <c r="J113" s="246" t="s">
        <v>6</v>
      </c>
      <c r="K113" s="247"/>
      <c r="L113" s="248"/>
      <c r="M113" s="118" t="s">
        <v>11</v>
      </c>
      <c r="N113" s="105" t="s">
        <v>12</v>
      </c>
      <c r="O113" s="121" t="s">
        <v>13</v>
      </c>
    </row>
    <row r="114" spans="1:15" ht="48" thickBot="1">
      <c r="A114" s="106" t="s">
        <v>3</v>
      </c>
      <c r="B114" s="107" t="s">
        <v>25</v>
      </c>
      <c r="C114" s="106" t="s">
        <v>4</v>
      </c>
      <c r="D114" s="106" t="s">
        <v>22</v>
      </c>
      <c r="E114" s="139" t="s">
        <v>14</v>
      </c>
      <c r="F114" s="106" t="s">
        <v>10</v>
      </c>
      <c r="G114" s="106" t="s">
        <v>5</v>
      </c>
      <c r="H114" s="106" t="s">
        <v>32</v>
      </c>
      <c r="I114" s="108"/>
      <c r="J114" s="106" t="s">
        <v>7</v>
      </c>
      <c r="K114" s="108" t="s">
        <v>8</v>
      </c>
      <c r="L114" s="108" t="s">
        <v>9</v>
      </c>
      <c r="M114" s="109" t="s">
        <v>16</v>
      </c>
      <c r="N114" s="140" t="s">
        <v>17</v>
      </c>
      <c r="O114" s="141" t="s">
        <v>24</v>
      </c>
    </row>
    <row r="115" spans="1:15" ht="26.25">
      <c r="A115" s="113"/>
      <c r="B115" s="113"/>
      <c r="C115" s="113"/>
      <c r="D115" s="113"/>
      <c r="E115" s="113"/>
      <c r="F115" s="113"/>
      <c r="G115" s="113"/>
      <c r="H115" s="87">
        <v>2</v>
      </c>
      <c r="I115" s="86"/>
      <c r="J115" s="87">
        <v>3</v>
      </c>
      <c r="K115" s="86"/>
      <c r="L115" s="86"/>
      <c r="M115" s="84"/>
      <c r="N115" s="85">
        <f>N116+N123+N129+N135+N139+N144+N158+N173</f>
        <v>90000</v>
      </c>
      <c r="O115" s="85">
        <f>O116+O123+O129+O135+O139+O144+O158+O173</f>
        <v>0</v>
      </c>
    </row>
    <row r="116" spans="1:15" ht="23.25">
      <c r="A116" s="70"/>
      <c r="B116" s="70"/>
      <c r="C116" s="70"/>
      <c r="D116" s="70"/>
      <c r="E116" s="70"/>
      <c r="F116" s="70"/>
      <c r="G116" s="70"/>
      <c r="H116" s="71">
        <v>2</v>
      </c>
      <c r="I116" s="70"/>
      <c r="J116" s="71">
        <v>3</v>
      </c>
      <c r="K116" s="71">
        <v>1</v>
      </c>
      <c r="L116" s="71"/>
      <c r="M116" s="74"/>
      <c r="N116" s="69">
        <f>SUM(N117:N121)</f>
        <v>0</v>
      </c>
      <c r="O116" s="69">
        <f>SUM(O117:O121)</f>
        <v>0</v>
      </c>
    </row>
    <row r="117" spans="1:15" ht="23.25">
      <c r="A117" s="70"/>
      <c r="B117" s="70"/>
      <c r="C117" s="70"/>
      <c r="D117" s="70"/>
      <c r="E117" s="70"/>
      <c r="F117" s="70"/>
      <c r="G117" s="70">
        <v>100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0</v>
      </c>
      <c r="O117" s="72">
        <v>0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0">
        <v>2</v>
      </c>
      <c r="I118" s="70"/>
      <c r="J118" s="70">
        <v>3</v>
      </c>
      <c r="K118" s="70">
        <v>1</v>
      </c>
      <c r="L118" s="70">
        <v>1</v>
      </c>
      <c r="M118" s="68">
        <v>1</v>
      </c>
      <c r="N118" s="81">
        <v>0</v>
      </c>
      <c r="O118" s="72">
        <v>0</v>
      </c>
    </row>
    <row r="119" spans="1:15" ht="23.25">
      <c r="A119" s="68"/>
      <c r="B119" s="68"/>
      <c r="C119" s="68"/>
      <c r="D119" s="68"/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1</v>
      </c>
      <c r="M119" s="68">
        <v>1</v>
      </c>
      <c r="N119" s="81">
        <v>0</v>
      </c>
      <c r="O119" s="72">
        <v>0</v>
      </c>
    </row>
    <row r="120" spans="1:15" ht="23.25">
      <c r="A120" s="68">
        <v>11</v>
      </c>
      <c r="B120" s="68"/>
      <c r="C120" s="68"/>
      <c r="D120" s="68">
        <v>1</v>
      </c>
      <c r="E120" s="68"/>
      <c r="F120" s="68"/>
      <c r="G120" s="68"/>
      <c r="H120" s="68">
        <v>2</v>
      </c>
      <c r="I120" s="68"/>
      <c r="J120" s="68">
        <v>3</v>
      </c>
      <c r="K120" s="68">
        <v>1</v>
      </c>
      <c r="L120" s="68">
        <v>3</v>
      </c>
      <c r="M120" s="68">
        <v>3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>
        <v>2</v>
      </c>
      <c r="I121" s="68"/>
      <c r="J121" s="70">
        <v>3</v>
      </c>
      <c r="K121" s="82">
        <v>1</v>
      </c>
      <c r="L121" s="68">
        <v>4</v>
      </c>
      <c r="M121" s="68">
        <v>1</v>
      </c>
      <c r="N121" s="77">
        <v>0</v>
      </c>
      <c r="O121" s="77">
        <v>0</v>
      </c>
    </row>
    <row r="122" spans="1:15" ht="23.25">
      <c r="A122" s="70"/>
      <c r="B122" s="70"/>
      <c r="C122" s="70"/>
      <c r="D122" s="70"/>
      <c r="E122" s="70"/>
      <c r="F122" s="82"/>
      <c r="G122" s="82"/>
      <c r="H122" s="82"/>
      <c r="I122" s="68"/>
      <c r="J122" s="71"/>
      <c r="K122" s="82"/>
      <c r="L122" s="68"/>
      <c r="M122" s="68"/>
      <c r="N122" s="77">
        <v>0</v>
      </c>
      <c r="O122" s="77">
        <v>0</v>
      </c>
    </row>
    <row r="123" spans="1:15" ht="23.25">
      <c r="A123" s="70">
        <v>11</v>
      </c>
      <c r="B123" s="70"/>
      <c r="C123" s="70"/>
      <c r="D123" s="70">
        <v>1</v>
      </c>
      <c r="E123" s="70"/>
      <c r="F123" s="82">
        <v>331</v>
      </c>
      <c r="G123" s="82"/>
      <c r="H123" s="147">
        <v>2</v>
      </c>
      <c r="I123" s="74"/>
      <c r="J123" s="71">
        <v>3</v>
      </c>
      <c r="K123" s="147">
        <v>2</v>
      </c>
      <c r="L123" s="74"/>
      <c r="M123" s="68"/>
      <c r="N123" s="69">
        <f>N124+N125+N126+N127+N128</f>
        <v>0</v>
      </c>
      <c r="O123" s="69">
        <f>O124+O125+O126+O127+O128</f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1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2</v>
      </c>
      <c r="M125" s="68"/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3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70">
        <v>2</v>
      </c>
      <c r="I128" s="82"/>
      <c r="J128" s="70">
        <v>3</v>
      </c>
      <c r="K128" s="70">
        <v>2</v>
      </c>
      <c r="L128" s="70">
        <v>4</v>
      </c>
      <c r="M128" s="68"/>
      <c r="N128" s="77">
        <v>0</v>
      </c>
      <c r="O128" s="77">
        <v>0</v>
      </c>
    </row>
    <row r="129" spans="1:16" ht="23.25">
      <c r="A129" s="70"/>
      <c r="B129" s="70"/>
      <c r="C129" s="70"/>
      <c r="D129" s="70"/>
      <c r="E129" s="70"/>
      <c r="F129" s="82"/>
      <c r="G129" s="82"/>
      <c r="H129" s="71">
        <v>2</v>
      </c>
      <c r="I129" s="147"/>
      <c r="J129" s="71">
        <v>3</v>
      </c>
      <c r="K129" s="71">
        <v>3</v>
      </c>
      <c r="L129" s="70"/>
      <c r="M129" s="68"/>
      <c r="N129" s="69">
        <f>SUM(N130:N133)+N134</f>
        <v>0</v>
      </c>
      <c r="O129" s="69">
        <f>SUM(O130:O133)</f>
        <v>0</v>
      </c>
      <c r="P129" s="44">
        <f>P130+P132+P133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3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2</v>
      </c>
      <c r="M132" s="68">
        <v>1</v>
      </c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2</v>
      </c>
      <c r="M133" s="68"/>
      <c r="N133" s="148">
        <v>0</v>
      </c>
      <c r="O133" s="148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82">
        <v>2</v>
      </c>
      <c r="I134" s="68"/>
      <c r="J134" s="70">
        <v>3</v>
      </c>
      <c r="K134" s="82">
        <v>3</v>
      </c>
      <c r="L134" s="68">
        <v>5</v>
      </c>
      <c r="M134" s="68"/>
      <c r="N134" s="148">
        <v>0</v>
      </c>
      <c r="O134" s="148"/>
    </row>
    <row r="135" spans="1:18" ht="23.25">
      <c r="A135" s="70"/>
      <c r="B135" s="70"/>
      <c r="C135" s="70"/>
      <c r="D135" s="70"/>
      <c r="E135" s="70"/>
      <c r="F135" s="70"/>
      <c r="G135" s="70"/>
      <c r="H135" s="71">
        <v>2</v>
      </c>
      <c r="I135" s="70"/>
      <c r="J135" s="71">
        <v>3</v>
      </c>
      <c r="K135" s="71">
        <v>4</v>
      </c>
      <c r="L135" s="70"/>
      <c r="M135" s="68"/>
      <c r="N135" s="149">
        <f>SUM(N136:N137)+N138</f>
        <v>0</v>
      </c>
      <c r="O135" s="149">
        <f>SUM(O136:O137)+O138</f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1</v>
      </c>
      <c r="M136" s="68"/>
      <c r="N136" s="81">
        <v>0</v>
      </c>
      <c r="O136" s="72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2</v>
      </c>
      <c r="M138" s="68"/>
      <c r="N138" s="148">
        <v>0</v>
      </c>
      <c r="O138" s="77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1"/>
      <c r="J139" s="71">
        <v>3</v>
      </c>
      <c r="K139" s="71">
        <v>5</v>
      </c>
      <c r="L139" s="71"/>
      <c r="M139" s="74"/>
      <c r="N139" s="149">
        <f>SUM(N140:N141)+N142+N143</f>
        <v>0</v>
      </c>
      <c r="O139" s="149">
        <f>SUM(O140:O141)+O142+O143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5</v>
      </c>
      <c r="M141" s="68">
        <v>1</v>
      </c>
      <c r="N141" s="81">
        <v>0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0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5</v>
      </c>
      <c r="M143" s="68"/>
      <c r="N143" s="81">
        <v>0</v>
      </c>
      <c r="O143" s="81">
        <v>0</v>
      </c>
      <c r="P143" s="47"/>
      <c r="Q143" s="47"/>
      <c r="R143" s="47"/>
    </row>
    <row r="144" spans="1:18" ht="23.25">
      <c r="A144" s="70"/>
      <c r="B144" s="70"/>
      <c r="C144" s="70"/>
      <c r="D144" s="70">
        <v>1</v>
      </c>
      <c r="E144" s="70"/>
      <c r="F144" s="70">
        <v>331</v>
      </c>
      <c r="G144" s="70"/>
      <c r="H144" s="71">
        <v>2</v>
      </c>
      <c r="I144" s="71"/>
      <c r="J144" s="71">
        <v>3</v>
      </c>
      <c r="K144" s="71">
        <v>6</v>
      </c>
      <c r="L144" s="71"/>
      <c r="M144" s="74"/>
      <c r="N144" s="149">
        <f>N145+N150+N151+N153+N154+N155+N152+N156+N157</f>
        <v>0</v>
      </c>
      <c r="O144" s="149">
        <f>O145+O150+O151+O153+O154+O155+O152+O156+O157</f>
        <v>0</v>
      </c>
      <c r="P144" s="47">
        <v>0</v>
      </c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2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6</v>
      </c>
      <c r="L146" s="70">
        <v>1</v>
      </c>
      <c r="M146" s="68">
        <v>2</v>
      </c>
      <c r="N146" s="81">
        <v>1200</v>
      </c>
      <c r="O146" s="72">
        <v>1200</v>
      </c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>
        <v>2</v>
      </c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8"/>
      <c r="N149" s="81"/>
      <c r="O149" s="72"/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7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6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</f>
        <v>90000</v>
      </c>
      <c r="O158" s="149">
        <f>SUM(O159:O166)+O168+O170+O169+O167+O171+O172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90000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100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2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N174+N175+N176+N177+N178+N181+N180+N179+N182+N183</f>
        <v>0</v>
      </c>
      <c r="O173" s="150">
        <f>O174+O175+O176+O177+O178+O181+O180+O179+O182+O183</f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0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2</v>
      </c>
      <c r="N183" s="81">
        <v>0</v>
      </c>
      <c r="O183" s="72"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N188+N189+N190+N191+N193+N195+N196+N192+N197+N198</f>
        <v>70440</v>
      </c>
      <c r="O187" s="149">
        <f>O188+O189+O190+O191+O193+O195+O196+O192+O197+O198</f>
        <v>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v>0</v>
      </c>
      <c r="O188" s="72">
        <v>0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3</v>
      </c>
      <c r="M190" s="68">
        <v>1</v>
      </c>
      <c r="N190" s="81">
        <v>51560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18880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9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>
        <v>1</v>
      </c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3</v>
      </c>
      <c r="L195" s="70">
        <v>2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1</v>
      </c>
      <c r="M196" s="68">
        <v>1</v>
      </c>
      <c r="N196" s="81">
        <v>0</v>
      </c>
      <c r="O196" s="72"/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6</v>
      </c>
      <c r="L197" s="70">
        <v>2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1</v>
      </c>
      <c r="L198" s="70">
        <v>2</v>
      </c>
      <c r="M198" s="68"/>
      <c r="N198" s="81">
        <v>0</v>
      </c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228" t="s">
        <v>15</v>
      </c>
      <c r="I199" s="228"/>
      <c r="J199" s="228"/>
      <c r="K199" s="228"/>
      <c r="L199" s="228"/>
      <c r="M199" s="79"/>
      <c r="N199" s="80">
        <f>N16+N42+N115+N184+N187</f>
        <v>3319697</v>
      </c>
      <c r="O199" s="80">
        <f>O16+O42+O115+O184+O187</f>
        <v>2095892</v>
      </c>
    </row>
    <row r="200" spans="1:22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  <c r="V200" t="s">
        <v>34</v>
      </c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A112:L112"/>
    <mergeCell ref="M112:O112"/>
    <mergeCell ref="A113:I113"/>
    <mergeCell ref="J113:L113"/>
    <mergeCell ref="H199:L199"/>
    <mergeCell ref="A14:I14"/>
    <mergeCell ref="J14:L14"/>
    <mergeCell ref="A102:O102"/>
    <mergeCell ref="N103:O103"/>
    <mergeCell ref="N106:O106"/>
    <mergeCell ref="H87:L87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55" zoomScaleNormal="110" zoomScaleSheetLayoutView="55" zoomScalePageLayoutView="0" workbookViewId="0" topLeftCell="A172">
      <selection activeCell="O42" sqref="O42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87" t="s">
        <v>21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90" t="s">
        <v>26</v>
      </c>
      <c r="O4" s="291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92" t="s">
        <v>27</v>
      </c>
      <c r="O7" s="293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38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41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94" t="s">
        <v>23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4" t="s">
        <v>20</v>
      </c>
      <c r="N13" s="295"/>
      <c r="O13" s="297"/>
      <c r="Q13" s="5"/>
    </row>
    <row r="14" spans="1:17" ht="23.25">
      <c r="A14" s="274" t="s">
        <v>18</v>
      </c>
      <c r="B14" s="275"/>
      <c r="C14" s="275"/>
      <c r="D14" s="275"/>
      <c r="E14" s="275"/>
      <c r="F14" s="275"/>
      <c r="G14" s="275"/>
      <c r="H14" s="275"/>
      <c r="I14" s="276"/>
      <c r="J14" s="277" t="s">
        <v>6</v>
      </c>
      <c r="K14" s="278"/>
      <c r="L14" s="279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5916646</v>
      </c>
      <c r="O16" s="69">
        <f>O17+O19+O20+O21+O22+O23+O24+O25+O27+O36</f>
        <v>5916646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5015859</v>
      </c>
      <c r="O17" s="69">
        <f>O18</f>
        <v>5015859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5015859</v>
      </c>
      <c r="O18" s="73">
        <v>5015859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66960</v>
      </c>
      <c r="O19" s="73">
        <v>66960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52088</v>
      </c>
      <c r="O24" s="73">
        <v>52088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>
        <v>0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781739</v>
      </c>
      <c r="O27" s="69">
        <f>O28+O29+O30+O31+O38+O37</f>
        <v>781739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5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0</v>
      </c>
      <c r="O37" s="73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781739</v>
      </c>
      <c r="O38" s="76">
        <f>O39+O40+O41</f>
        <v>781739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364065</v>
      </c>
      <c r="O39" s="73">
        <v>364065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364578</v>
      </c>
      <c r="O40" s="73">
        <v>364578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53096</v>
      </c>
      <c r="O41" s="73">
        <v>53096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43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0</v>
      </c>
      <c r="O44" s="69">
        <f>O45+O57+O60+O64+O69+O73+O76+O83</f>
        <v>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0</v>
      </c>
      <c r="O45" s="69">
        <f>SUM(O46:O53)+O54+O55+O56</f>
        <v>0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0</v>
      </c>
      <c r="O57" s="69">
        <f>SUM(O58:O59)</f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0</v>
      </c>
      <c r="O59" s="73">
        <v>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0</v>
      </c>
      <c r="O60" s="75">
        <f>O61+O62+O63</f>
        <v>0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0</v>
      </c>
      <c r="O61" s="73"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0</v>
      </c>
      <c r="O64" s="69">
        <f>O65+O66+O67+O68</f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0</v>
      </c>
      <c r="O69" s="75">
        <f>O70+O72+O71</f>
        <v>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0</v>
      </c>
      <c r="O70" s="73">
        <v>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0</v>
      </c>
      <c r="O76" s="75">
        <f>O77+O78+O79+O80+O81+O82</f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0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0</v>
      </c>
      <c r="O83" s="69">
        <f>SUM(O84:O88)+O89+O90</f>
        <v>0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271" t="s">
        <v>30</v>
      </c>
      <c r="I91" s="272"/>
      <c r="J91" s="272"/>
      <c r="K91" s="272"/>
      <c r="L91" s="273"/>
      <c r="M91" s="79"/>
      <c r="N91" s="80">
        <f>N16+N44</f>
        <v>5916646</v>
      </c>
      <c r="O91" s="80">
        <f>O16+O44</f>
        <v>5916646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280" t="s">
        <v>21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2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283" t="s">
        <v>26</v>
      </c>
      <c r="O108" s="284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85" t="s">
        <v>27</v>
      </c>
      <c r="O111" s="286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38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42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61" t="s">
        <v>23</v>
      </c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3"/>
      <c r="M117" s="261" t="s">
        <v>20</v>
      </c>
      <c r="N117" s="262"/>
      <c r="O117" s="264"/>
    </row>
    <row r="118" spans="1:15" ht="23.25">
      <c r="A118" s="265" t="s">
        <v>18</v>
      </c>
      <c r="B118" s="266"/>
      <c r="C118" s="266"/>
      <c r="D118" s="266"/>
      <c r="E118" s="266"/>
      <c r="F118" s="266"/>
      <c r="G118" s="266"/>
      <c r="H118" s="266"/>
      <c r="I118" s="267"/>
      <c r="J118" s="268" t="s">
        <v>6</v>
      </c>
      <c r="K118" s="269"/>
      <c r="L118" s="270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0</v>
      </c>
      <c r="O120" s="69">
        <f>O121+O129+O133+O139+O143+O149+O158+O172</f>
        <v>0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0</v>
      </c>
      <c r="O121" s="69">
        <f>SUM(O122:O127)+O128</f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0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>
        <v>9995</v>
      </c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2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0</v>
      </c>
      <c r="O129" s="69">
        <f>O130+O132+O131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0</v>
      </c>
      <c r="O133" s="69">
        <f>SUM(O134:O138)</f>
        <v>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0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>
        <v>1</v>
      </c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0</v>
      </c>
      <c r="O143" s="149">
        <f>SUM(O144:O145)+O146+O147+O148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0</v>
      </c>
      <c r="O149" s="149">
        <f>O150+O152+O153+O154+O155+O156+O157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1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0</v>
      </c>
      <c r="O158" s="149">
        <f>SUM(O159:O166)+O168+O170+O169+O167+O171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70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0</v>
      </c>
      <c r="O172" s="150">
        <f>O173+O174+O175+O176+O177+O179+O178+O180+O181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70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0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0</v>
      </c>
      <c r="O185" s="149">
        <f>O186+O187+O188+O189+O190+O192+O193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>
        <v>70</v>
      </c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0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4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271" t="s">
        <v>15</v>
      </c>
      <c r="I196" s="272"/>
      <c r="J196" s="272"/>
      <c r="K196" s="272"/>
      <c r="L196" s="273"/>
      <c r="M196" s="79"/>
      <c r="N196" s="80">
        <f>N16+N44+N120+N182+N185</f>
        <v>5916646</v>
      </c>
      <c r="O196" s="80">
        <f>O16+O44+O120+O182+O185</f>
        <v>5916646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N111:O111"/>
    <mergeCell ref="A1:O1"/>
    <mergeCell ref="A3:O3"/>
    <mergeCell ref="N4:O4"/>
    <mergeCell ref="N7:O7"/>
    <mergeCell ref="A13:L13"/>
    <mergeCell ref="M13:O13"/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2"/>
  <sheetViews>
    <sheetView view="pageBreakPreview" zoomScale="75" zoomScaleNormal="110" zoomScaleSheetLayoutView="75" zoomScalePageLayoutView="0" workbookViewId="0" topLeftCell="A187">
      <selection activeCell="N194" sqref="N194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29" t="s">
        <v>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32" t="s">
        <v>26</v>
      </c>
      <c r="O4" s="233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34" t="s">
        <v>27</v>
      </c>
      <c r="O7" s="235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40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36" t="s">
        <v>23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37" t="s">
        <v>20</v>
      </c>
      <c r="N13" s="237"/>
      <c r="O13" s="239"/>
      <c r="Q13" s="5"/>
    </row>
    <row r="14" spans="1:17" ht="15.75">
      <c r="A14" s="249" t="s">
        <v>18</v>
      </c>
      <c r="B14" s="250"/>
      <c r="C14" s="249"/>
      <c r="D14" s="249"/>
      <c r="E14" s="249"/>
      <c r="F14" s="249"/>
      <c r="G14" s="249"/>
      <c r="H14" s="249"/>
      <c r="I14" s="249"/>
      <c r="J14" s="251" t="s">
        <v>6</v>
      </c>
      <c r="K14" s="252"/>
      <c r="L14" s="253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N17+N19+N20+N21+N22+N23+N24+N25+N27+N26</f>
        <v>7009578</v>
      </c>
      <c r="O16" s="69">
        <f>O17+O19+O20+O21+O22+O23+O24+O25+O27+O26</f>
        <v>6383962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5098895</v>
      </c>
      <c r="O17" s="69">
        <f>O18</f>
        <v>5098372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5098895</v>
      </c>
      <c r="O18" s="73">
        <v>5098372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67533</v>
      </c>
      <c r="O19" s="73">
        <v>67533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2</v>
      </c>
      <c r="K20" s="70">
        <v>1</v>
      </c>
      <c r="L20" s="70">
        <v>2</v>
      </c>
      <c r="M20" s="68">
        <v>3</v>
      </c>
      <c r="N20" s="72">
        <v>17267</v>
      </c>
      <c r="O20" s="73">
        <v>17267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5</v>
      </c>
      <c r="N21" s="72">
        <v>0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199659</v>
      </c>
      <c r="O24" s="73">
        <v>199659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5</v>
      </c>
      <c r="M25" s="68">
        <v>3</v>
      </c>
      <c r="N25" s="72">
        <v>528761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96252</v>
      </c>
      <c r="O26" s="73"/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N28+N29+N30+N31+N34</f>
        <v>1001211</v>
      </c>
      <c r="O27" s="69">
        <f>O28+O29+O30+O31+O34</f>
        <v>1001131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>
        <v>100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178500</v>
      </c>
      <c r="O29" s="73">
        <v>178500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123"/>
      <c r="B31" s="123"/>
      <c r="C31" s="123"/>
      <c r="D31" s="123"/>
      <c r="E31" s="123"/>
      <c r="F31" s="123"/>
      <c r="G31" s="123"/>
      <c r="H31" s="71">
        <v>2</v>
      </c>
      <c r="I31" s="71"/>
      <c r="J31" s="71">
        <v>1</v>
      </c>
      <c r="K31" s="71">
        <v>3</v>
      </c>
      <c r="L31" s="71"/>
      <c r="M31" s="74"/>
      <c r="N31" s="75">
        <f>SUM(N32:N33)</f>
        <v>0</v>
      </c>
      <c r="O31" s="75">
        <f>SUM(O32:O33)</f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>
        <v>9995</v>
      </c>
      <c r="H32" s="70">
        <v>2</v>
      </c>
      <c r="I32" s="70"/>
      <c r="J32" s="70">
        <v>1</v>
      </c>
      <c r="K32" s="70">
        <v>3</v>
      </c>
      <c r="L32" s="70">
        <v>3</v>
      </c>
      <c r="M32" s="68">
        <v>1</v>
      </c>
      <c r="N32" s="72">
        <v>0</v>
      </c>
      <c r="O32" s="72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0">
        <v>2</v>
      </c>
      <c r="I33" s="70"/>
      <c r="J33" s="70">
        <v>1</v>
      </c>
      <c r="K33" s="70">
        <v>4</v>
      </c>
      <c r="L33" s="70">
        <v>1</v>
      </c>
      <c r="M33" s="68">
        <v>2</v>
      </c>
      <c r="N33" s="72">
        <v>0</v>
      </c>
      <c r="O33" s="73"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1">
        <v>2</v>
      </c>
      <c r="I34" s="70"/>
      <c r="J34" s="71">
        <v>1</v>
      </c>
      <c r="K34" s="71">
        <v>5</v>
      </c>
      <c r="L34" s="71"/>
      <c r="M34" s="74"/>
      <c r="N34" s="75">
        <f>N35+N36+N37</f>
        <v>822711</v>
      </c>
      <c r="O34" s="76">
        <f>O35+O36+O37</f>
        <v>822631</v>
      </c>
      <c r="P34" s="61">
        <f>P35+P36+P37</f>
        <v>0</v>
      </c>
      <c r="Q34" s="46">
        <f>Q35+Q36+Q37</f>
        <v>0</v>
      </c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1</v>
      </c>
      <c r="M35" s="68">
        <v>1</v>
      </c>
      <c r="N35" s="72">
        <v>380456</v>
      </c>
      <c r="O35" s="73">
        <v>380419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2</v>
      </c>
      <c r="M36" s="68">
        <v>1</v>
      </c>
      <c r="N36" s="72">
        <v>380992</v>
      </c>
      <c r="O36" s="73">
        <v>380955</v>
      </c>
      <c r="Q36" s="56"/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3</v>
      </c>
      <c r="M37" s="68">
        <v>1</v>
      </c>
      <c r="N37" s="72">
        <v>61263</v>
      </c>
      <c r="O37" s="73">
        <v>61257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1">
        <v>2</v>
      </c>
      <c r="I38" s="71"/>
      <c r="J38" s="71">
        <v>1</v>
      </c>
      <c r="K38" s="71">
        <v>6</v>
      </c>
      <c r="L38" s="71"/>
      <c r="M38" s="74"/>
      <c r="N38" s="75">
        <f>N39</f>
        <v>0</v>
      </c>
      <c r="O38" s="75">
        <f>O39</f>
        <v>0</v>
      </c>
      <c r="Q38" s="56"/>
    </row>
    <row r="39" spans="1:17" ht="23.25">
      <c r="A39" s="42"/>
      <c r="B39" s="42"/>
      <c r="C39" s="42"/>
      <c r="D39" s="42"/>
      <c r="E39" s="42"/>
      <c r="F39" s="42"/>
      <c r="G39" s="42"/>
      <c r="H39" s="70">
        <v>2</v>
      </c>
      <c r="I39" s="70"/>
      <c r="J39" s="70">
        <v>1</v>
      </c>
      <c r="K39" s="70">
        <v>6</v>
      </c>
      <c r="L39" s="70">
        <v>1</v>
      </c>
      <c r="M39" s="68"/>
      <c r="N39" s="72">
        <v>0</v>
      </c>
      <c r="O39" s="73">
        <v>0</v>
      </c>
      <c r="Q39" s="56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/>
      <c r="L40" s="70"/>
      <c r="M40" s="68"/>
      <c r="N40" s="69">
        <f>N41+N50+N53+N57+N63+N68+N71+N79</f>
        <v>590250</v>
      </c>
      <c r="O40" s="69">
        <f>O41+O50+O53+O57+O63+O68+O71+O79</f>
        <v>0</v>
      </c>
      <c r="P40" s="57"/>
      <c r="Q40" s="58"/>
      <c r="R40" s="57"/>
    </row>
    <row r="41" spans="1:18" ht="23.25">
      <c r="A41" s="42"/>
      <c r="B41" s="42"/>
      <c r="C41" s="42"/>
      <c r="D41" s="42"/>
      <c r="E41" s="42"/>
      <c r="F41" s="42"/>
      <c r="G41" s="42"/>
      <c r="H41" s="71">
        <v>2</v>
      </c>
      <c r="I41" s="70"/>
      <c r="J41" s="71">
        <v>2</v>
      </c>
      <c r="K41" s="71">
        <v>1</v>
      </c>
      <c r="L41" s="70"/>
      <c r="M41" s="68"/>
      <c r="N41" s="69">
        <f>SUM(N42:N48)+N49</f>
        <v>430250</v>
      </c>
      <c r="O41" s="69">
        <f>SUM(O42:O48)+O49</f>
        <v>0</v>
      </c>
      <c r="P41" s="57"/>
      <c r="Q41" s="58"/>
      <c r="R41" s="57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31609</v>
      </c>
      <c r="O42" s="73"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/>
      <c r="H43" s="70">
        <v>2</v>
      </c>
      <c r="I43" s="70"/>
      <c r="J43" s="70">
        <v>2</v>
      </c>
      <c r="K43" s="70">
        <v>1</v>
      </c>
      <c r="L43" s="70">
        <v>2</v>
      </c>
      <c r="M43" s="68">
        <v>1</v>
      </c>
      <c r="N43" s="72">
        <v>0</v>
      </c>
      <c r="O43" s="73">
        <v>0</v>
      </c>
      <c r="Q43" s="56"/>
    </row>
    <row r="44" spans="1:17" ht="23.25">
      <c r="A44" s="42"/>
      <c r="B44" s="42"/>
      <c r="C44" s="42"/>
      <c r="D44" s="42"/>
      <c r="E44" s="42"/>
      <c r="F44" s="42"/>
      <c r="G44" s="42">
        <v>9995</v>
      </c>
      <c r="H44" s="70">
        <v>2</v>
      </c>
      <c r="I44" s="70"/>
      <c r="J44" s="70">
        <v>2</v>
      </c>
      <c r="K44" s="70">
        <v>1</v>
      </c>
      <c r="L44" s="70">
        <v>3</v>
      </c>
      <c r="M44" s="68">
        <v>1</v>
      </c>
      <c r="N44" s="72">
        <v>18798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4</v>
      </c>
      <c r="M45" s="68">
        <v>1</v>
      </c>
      <c r="N45" s="72">
        <v>0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9995</v>
      </c>
      <c r="H46" s="70">
        <v>2</v>
      </c>
      <c r="I46" s="70"/>
      <c r="J46" s="70">
        <v>2</v>
      </c>
      <c r="K46" s="70">
        <v>1</v>
      </c>
      <c r="L46" s="70">
        <v>5</v>
      </c>
      <c r="M46" s="68">
        <v>1</v>
      </c>
      <c r="N46" s="72">
        <v>19347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359102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9995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0</v>
      </c>
      <c r="O48" s="73">
        <v>0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1394</v>
      </c>
      <c r="O49" s="73"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1">
        <v>2</v>
      </c>
      <c r="I50" s="70"/>
      <c r="J50" s="71">
        <v>2</v>
      </c>
      <c r="K50" s="71">
        <v>2</v>
      </c>
      <c r="L50" s="71"/>
      <c r="M50" s="74"/>
      <c r="N50" s="69">
        <f>SUM(N51:N52)</f>
        <v>0</v>
      </c>
      <c r="O50" s="69">
        <f>SUM(O51:O52)</f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1</v>
      </c>
      <c r="M51" s="68">
        <v>1</v>
      </c>
      <c r="N51" s="72">
        <v>0</v>
      </c>
      <c r="O51" s="73"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/>
      <c r="H52" s="70">
        <v>2</v>
      </c>
      <c r="I52" s="70"/>
      <c r="J52" s="70">
        <v>2</v>
      </c>
      <c r="K52" s="70">
        <v>2</v>
      </c>
      <c r="L52" s="70">
        <v>2</v>
      </c>
      <c r="M52" s="68">
        <v>1</v>
      </c>
      <c r="N52" s="72">
        <v>0</v>
      </c>
      <c r="O52" s="73">
        <v>0</v>
      </c>
      <c r="P52" s="57"/>
      <c r="Q52" s="60"/>
    </row>
    <row r="53" spans="1:17" ht="23.25">
      <c r="A53" s="42"/>
      <c r="B53" s="42"/>
      <c r="C53" s="42"/>
      <c r="D53" s="42"/>
      <c r="E53" s="42"/>
      <c r="F53" s="42"/>
      <c r="G53" s="42"/>
      <c r="H53" s="71">
        <v>2</v>
      </c>
      <c r="I53" s="71"/>
      <c r="J53" s="71">
        <v>2</v>
      </c>
      <c r="K53" s="71">
        <v>3</v>
      </c>
      <c r="L53" s="71"/>
      <c r="M53" s="74"/>
      <c r="N53" s="75">
        <f>N54+N55+N56</f>
        <v>0</v>
      </c>
      <c r="O53" s="75">
        <f>O54+O55+O56</f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>
        <v>9995</v>
      </c>
      <c r="H54" s="70">
        <v>2</v>
      </c>
      <c r="I54" s="70"/>
      <c r="J54" s="70">
        <v>2</v>
      </c>
      <c r="K54" s="70">
        <v>3</v>
      </c>
      <c r="L54" s="70">
        <v>1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2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1">
        <v>2</v>
      </c>
      <c r="I57" s="71"/>
      <c r="J57" s="71">
        <v>2</v>
      </c>
      <c r="K57" s="71">
        <v>4</v>
      </c>
      <c r="L57" s="71"/>
      <c r="M57" s="74"/>
      <c r="N57" s="69">
        <f>N58+N59+N60+N61+N62</f>
        <v>0</v>
      </c>
      <c r="O57" s="69">
        <f>O58+O59+O60+O61+O62</f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>
        <v>9995</v>
      </c>
      <c r="H59" s="70">
        <v>2</v>
      </c>
      <c r="I59" s="70"/>
      <c r="J59" s="70">
        <v>2</v>
      </c>
      <c r="K59" s="70">
        <v>4</v>
      </c>
      <c r="L59" s="70">
        <v>2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3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>
        <v>9995</v>
      </c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>
        <v>1</v>
      </c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N64+N66+N65+N67</f>
        <v>0</v>
      </c>
      <c r="O63" s="75">
        <f>O64+O66+O65+O67</f>
        <v>0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>
        <v>9995</v>
      </c>
      <c r="H65" s="70">
        <v>2</v>
      </c>
      <c r="I65" s="70"/>
      <c r="J65" s="70">
        <v>2</v>
      </c>
      <c r="K65" s="70">
        <v>5</v>
      </c>
      <c r="L65" s="70">
        <v>6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0</v>
      </c>
      <c r="O68" s="69">
        <f>SUM(O69:O70)</f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0</v>
      </c>
      <c r="O70" s="73">
        <v>0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N77+N78+N76+N73</f>
        <v>160000</v>
      </c>
      <c r="O71" s="75">
        <f>O77+O78+O76+O73</f>
        <v>0</v>
      </c>
      <c r="P71" s="75">
        <f>P72+P73+P74+P75+P76+P78</f>
        <v>0</v>
      </c>
      <c r="Q71" s="75">
        <f>Q72+Q73+Q74+Q75+Q76+Q78</f>
        <v>0</v>
      </c>
      <c r="R71" s="75">
        <f>R72+R73+R74+R75+R76+R78</f>
        <v>0</v>
      </c>
      <c r="S71" s="75">
        <f>S72+S73+S74+S75+S76+S78</f>
        <v>0</v>
      </c>
      <c r="T71" s="75">
        <f>T72+T73+T74+T75+T76+T78</f>
        <v>0</v>
      </c>
    </row>
    <row r="72" spans="1:18" ht="23.25">
      <c r="A72" s="42"/>
      <c r="B72" s="42"/>
      <c r="C72" s="42"/>
      <c r="D72" s="42"/>
      <c r="E72" s="42"/>
      <c r="F72" s="42"/>
      <c r="G72" s="42">
        <v>9995</v>
      </c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160000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6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9995</v>
      </c>
      <c r="H75" s="70">
        <v>2</v>
      </c>
      <c r="I75" s="70"/>
      <c r="J75" s="70">
        <v>2</v>
      </c>
      <c r="K75" s="70">
        <v>7</v>
      </c>
      <c r="L75" s="70">
        <v>7</v>
      </c>
      <c r="M75" s="68">
        <v>7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>
        <v>9995</v>
      </c>
      <c r="H77" s="70">
        <v>2</v>
      </c>
      <c r="I77" s="70"/>
      <c r="J77" s="70">
        <v>2</v>
      </c>
      <c r="K77" s="70">
        <v>7</v>
      </c>
      <c r="L77" s="70">
        <v>2</v>
      </c>
      <c r="M77" s="68">
        <v>2</v>
      </c>
      <c r="N77" s="72">
        <v>0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0">
        <v>2</v>
      </c>
      <c r="I78" s="70"/>
      <c r="J78" s="70">
        <v>2</v>
      </c>
      <c r="K78" s="70">
        <v>7</v>
      </c>
      <c r="L78" s="70">
        <v>2</v>
      </c>
      <c r="M78" s="68">
        <v>6</v>
      </c>
      <c r="N78" s="72">
        <v>0</v>
      </c>
      <c r="O78" s="73"/>
      <c r="P78" s="59"/>
      <c r="Q78" s="59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1">
        <v>2</v>
      </c>
      <c r="I79" s="70"/>
      <c r="J79" s="71">
        <v>2</v>
      </c>
      <c r="K79" s="71">
        <v>8</v>
      </c>
      <c r="L79" s="70"/>
      <c r="M79" s="68"/>
      <c r="N79" s="69">
        <f>SUM(N80:N84)+N85+N86+N87+N88+N89</f>
        <v>0</v>
      </c>
      <c r="O79" s="69">
        <f>SUM(O80:O84)+O85+O86+O87+O88+O89</f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1</v>
      </c>
      <c r="M80" s="68"/>
      <c r="N80" s="72">
        <v>0</v>
      </c>
      <c r="O80" s="73">
        <v>0</v>
      </c>
      <c r="P80" s="47"/>
      <c r="Q80" s="47"/>
      <c r="R80" s="47"/>
    </row>
    <row r="81" spans="1:18" ht="23.25">
      <c r="A81" s="42"/>
      <c r="B81" s="42"/>
      <c r="C81" s="42"/>
      <c r="D81" s="42"/>
      <c r="E81" s="42"/>
      <c r="F81" s="42"/>
      <c r="G81" s="42">
        <v>9995</v>
      </c>
      <c r="H81" s="70">
        <v>2</v>
      </c>
      <c r="I81" s="70"/>
      <c r="J81" s="70">
        <v>2</v>
      </c>
      <c r="K81" s="70">
        <v>8</v>
      </c>
      <c r="L81" s="70">
        <v>2</v>
      </c>
      <c r="M81" s="68">
        <v>1</v>
      </c>
      <c r="N81" s="151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9995</v>
      </c>
      <c r="H82" s="70">
        <v>2</v>
      </c>
      <c r="I82" s="70"/>
      <c r="J82" s="70">
        <v>2</v>
      </c>
      <c r="K82" s="70">
        <v>8</v>
      </c>
      <c r="L82" s="70">
        <v>5</v>
      </c>
      <c r="M82" s="68">
        <v>2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6</v>
      </c>
      <c r="M83" s="68">
        <v>1</v>
      </c>
      <c r="N83" s="72">
        <v>0</v>
      </c>
      <c r="O83" s="73">
        <v>0</v>
      </c>
      <c r="P83" s="59"/>
      <c r="Q83" s="59"/>
      <c r="R83" s="59"/>
    </row>
    <row r="84" spans="1:18" ht="23.25">
      <c r="A84" s="42"/>
      <c r="B84" s="42"/>
      <c r="C84" s="42"/>
      <c r="D84" s="42"/>
      <c r="E84" s="42"/>
      <c r="F84" s="42"/>
      <c r="G84" s="42"/>
      <c r="H84" s="70">
        <v>2</v>
      </c>
      <c r="I84" s="70"/>
      <c r="J84" s="70">
        <v>2</v>
      </c>
      <c r="K84" s="70">
        <v>8</v>
      </c>
      <c r="L84" s="70">
        <v>7</v>
      </c>
      <c r="M84" s="68">
        <v>2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>
        <v>9995</v>
      </c>
      <c r="H85" s="70">
        <v>2</v>
      </c>
      <c r="I85" s="70"/>
      <c r="J85" s="70">
        <v>2</v>
      </c>
      <c r="K85" s="70">
        <v>8</v>
      </c>
      <c r="L85" s="70">
        <v>7</v>
      </c>
      <c r="M85" s="68">
        <v>4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>
        <v>2</v>
      </c>
      <c r="K86" s="70">
        <v>8</v>
      </c>
      <c r="L86" s="70">
        <v>7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>
        <v>9995</v>
      </c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7</v>
      </c>
      <c r="M88" s="68">
        <v>6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>
        <v>2</v>
      </c>
      <c r="I89" s="70"/>
      <c r="J89" s="70">
        <v>2</v>
      </c>
      <c r="K89" s="70">
        <v>8</v>
      </c>
      <c r="L89" s="70">
        <v>8</v>
      </c>
      <c r="M89" s="68">
        <v>1</v>
      </c>
      <c r="N89" s="72">
        <v>0</v>
      </c>
      <c r="O89" s="73">
        <v>0</v>
      </c>
      <c r="P89" s="47"/>
      <c r="Q89" s="47"/>
      <c r="R89" s="47"/>
    </row>
    <row r="90" spans="1:18" ht="23.25">
      <c r="A90" s="42"/>
      <c r="B90" s="146"/>
      <c r="C90" s="146"/>
      <c r="D90" s="42"/>
      <c r="E90" s="146"/>
      <c r="F90" s="146"/>
      <c r="G90" s="146"/>
      <c r="H90" s="70"/>
      <c r="I90" s="70"/>
      <c r="J90" s="70"/>
      <c r="K90" s="70"/>
      <c r="L90" s="70"/>
      <c r="M90" s="68"/>
      <c r="N90" s="72"/>
      <c r="O90" s="73"/>
      <c r="P90" s="47"/>
      <c r="Q90" s="47"/>
      <c r="R90" s="47"/>
    </row>
    <row r="91" spans="1:18" ht="24" thickBot="1">
      <c r="A91" s="115"/>
      <c r="B91" s="116"/>
      <c r="C91" s="116"/>
      <c r="D91" s="115"/>
      <c r="E91" s="116"/>
      <c r="F91" s="116"/>
      <c r="G91" s="116"/>
      <c r="H91" s="228" t="s">
        <v>30</v>
      </c>
      <c r="I91" s="228"/>
      <c r="J91" s="228"/>
      <c r="K91" s="228"/>
      <c r="L91" s="228"/>
      <c r="M91" s="79"/>
      <c r="N91" s="80">
        <f>N16+N40</f>
        <v>7599828</v>
      </c>
      <c r="O91" s="80">
        <f>O16+O40</f>
        <v>6383962</v>
      </c>
      <c r="P91" s="47"/>
      <c r="Q91" s="47"/>
      <c r="R91" s="47"/>
    </row>
    <row r="92" spans="1:18" ht="15.75" thickTop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7"/>
      <c r="O93" s="117"/>
      <c r="P93" s="47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8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Q100" s="47"/>
      <c r="R100" s="47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</row>
    <row r="105" spans="1:15" ht="1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</row>
    <row r="106" spans="1:15" ht="15.75">
      <c r="A106" s="254" t="s">
        <v>21</v>
      </c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6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257" t="s">
        <v>26</v>
      </c>
      <c r="O107" s="258"/>
    </row>
    <row r="108" spans="1:15" ht="15.75">
      <c r="A108" s="120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21"/>
    </row>
    <row r="109" spans="1:15" ht="15">
      <c r="A109" s="126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27"/>
    </row>
    <row r="110" spans="1:15" ht="15.75">
      <c r="A110" s="128" t="s">
        <v>28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259" t="s">
        <v>27</v>
      </c>
      <c r="O110" s="260"/>
    </row>
    <row r="111" spans="1:15" ht="15.75">
      <c r="A111" s="128" t="s">
        <v>29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2</v>
      </c>
      <c r="O111" s="130"/>
    </row>
    <row r="112" spans="1:15" ht="15.75">
      <c r="A112" s="128" t="s">
        <v>44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2"/>
      <c r="N112" s="129" t="s">
        <v>1</v>
      </c>
      <c r="O112" s="130"/>
    </row>
    <row r="113" spans="1:15" ht="15.75">
      <c r="A113" s="128" t="s">
        <v>38</v>
      </c>
      <c r="B113" s="114"/>
      <c r="C113" s="114"/>
      <c r="D113" s="114"/>
      <c r="E113" s="112"/>
      <c r="F113" s="112"/>
      <c r="G113" s="112"/>
      <c r="H113" s="112"/>
      <c r="I113" s="112"/>
      <c r="J113" s="112"/>
      <c r="K113" s="112"/>
      <c r="L113" s="112"/>
      <c r="M113" s="112"/>
      <c r="N113" s="131" t="s">
        <v>0</v>
      </c>
      <c r="O113" s="132"/>
    </row>
    <row r="114" spans="1:15" ht="16.5" thickBot="1">
      <c r="A114" s="133" t="s">
        <v>39</v>
      </c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4"/>
      <c r="O114" s="136"/>
    </row>
    <row r="115" spans="1:15" ht="15.75" thickBot="1">
      <c r="A115" s="137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12"/>
      <c r="N115" s="135"/>
      <c r="O115" s="137"/>
    </row>
    <row r="116" spans="1:15" ht="15.75">
      <c r="A116" s="240" t="s">
        <v>23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2"/>
      <c r="M116" s="241" t="s">
        <v>20</v>
      </c>
      <c r="N116" s="241"/>
      <c r="O116" s="243"/>
    </row>
    <row r="117" spans="1:15" ht="15.75">
      <c r="A117" s="244" t="s">
        <v>18</v>
      </c>
      <c r="B117" s="245"/>
      <c r="C117" s="244"/>
      <c r="D117" s="244"/>
      <c r="E117" s="244"/>
      <c r="F117" s="244"/>
      <c r="G117" s="244"/>
      <c r="H117" s="244"/>
      <c r="I117" s="244"/>
      <c r="J117" s="246" t="s">
        <v>6</v>
      </c>
      <c r="K117" s="247"/>
      <c r="L117" s="248"/>
      <c r="M117" s="118" t="s">
        <v>11</v>
      </c>
      <c r="N117" s="105" t="s">
        <v>12</v>
      </c>
      <c r="O117" s="121" t="s">
        <v>13</v>
      </c>
    </row>
    <row r="118" spans="1:15" ht="48" thickBot="1">
      <c r="A118" s="106" t="s">
        <v>3</v>
      </c>
      <c r="B118" s="107" t="s">
        <v>25</v>
      </c>
      <c r="C118" s="106" t="s">
        <v>4</v>
      </c>
      <c r="D118" s="106" t="s">
        <v>22</v>
      </c>
      <c r="E118" s="139" t="s">
        <v>14</v>
      </c>
      <c r="F118" s="106" t="s">
        <v>10</v>
      </c>
      <c r="G118" s="106" t="s">
        <v>5</v>
      </c>
      <c r="H118" s="106" t="s">
        <v>32</v>
      </c>
      <c r="I118" s="108"/>
      <c r="J118" s="106" t="s">
        <v>7</v>
      </c>
      <c r="K118" s="108" t="s">
        <v>8</v>
      </c>
      <c r="L118" s="108" t="s">
        <v>9</v>
      </c>
      <c r="M118" s="109" t="s">
        <v>16</v>
      </c>
      <c r="N118" s="140" t="s">
        <v>17</v>
      </c>
      <c r="O118" s="141" t="s">
        <v>24</v>
      </c>
    </row>
    <row r="119" spans="1:15" ht="26.25">
      <c r="A119" s="113"/>
      <c r="B119" s="113"/>
      <c r="C119" s="113"/>
      <c r="D119" s="113"/>
      <c r="E119" s="113"/>
      <c r="F119" s="113"/>
      <c r="G119" s="113"/>
      <c r="H119" s="87">
        <v>2</v>
      </c>
      <c r="I119" s="86"/>
      <c r="J119" s="87">
        <v>3</v>
      </c>
      <c r="K119" s="86"/>
      <c r="L119" s="86"/>
      <c r="M119" s="84"/>
      <c r="N119" s="85">
        <f>N120+N129+N134+N139+N143+N148+N159+N176</f>
        <v>0</v>
      </c>
      <c r="O119" s="85">
        <f>O120+O129+O134+O139+O143+O148+O159+O176</f>
        <v>0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1">
        <v>1</v>
      </c>
      <c r="L120" s="71"/>
      <c r="M120" s="74"/>
      <c r="N120" s="69">
        <f>SUM(N121:N126)+N127+N128</f>
        <v>0</v>
      </c>
      <c r="O120" s="69">
        <f>SUM(O121:O126)+O127+O128</f>
        <v>0</v>
      </c>
    </row>
    <row r="121" spans="1:15" ht="23.25">
      <c r="A121" s="70"/>
      <c r="B121" s="70"/>
      <c r="C121" s="70"/>
      <c r="D121" s="70"/>
      <c r="E121" s="70"/>
      <c r="F121" s="70"/>
      <c r="G121" s="70">
        <v>100</v>
      </c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0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2</v>
      </c>
      <c r="M123" s="68"/>
      <c r="N123" s="81">
        <v>0</v>
      </c>
      <c r="O123" s="72">
        <v>0</v>
      </c>
    </row>
    <row r="124" spans="1:15" ht="23.25">
      <c r="A124" s="68"/>
      <c r="B124" s="68"/>
      <c r="C124" s="68"/>
      <c r="D124" s="68"/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81">
        <v>0</v>
      </c>
      <c r="O124" s="72">
        <v>0</v>
      </c>
    </row>
    <row r="125" spans="1:15" ht="23.25">
      <c r="A125" s="68">
        <v>11</v>
      </c>
      <c r="B125" s="68"/>
      <c r="C125" s="68"/>
      <c r="D125" s="68">
        <v>1</v>
      </c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2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>
        <v>9995</v>
      </c>
      <c r="H128" s="82">
        <v>2</v>
      </c>
      <c r="I128" s="68"/>
      <c r="J128" s="70">
        <v>3</v>
      </c>
      <c r="K128" s="82">
        <v>1</v>
      </c>
      <c r="L128" s="68">
        <v>3</v>
      </c>
      <c r="M128" s="68">
        <v>3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N130+N131+N132+N133</f>
        <v>0</v>
      </c>
      <c r="O129" s="69">
        <f>O130+O131+O132+O133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3</v>
      </c>
      <c r="M132" s="68"/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70">
        <v>2</v>
      </c>
      <c r="I133" s="82"/>
      <c r="J133" s="70">
        <v>3</v>
      </c>
      <c r="K133" s="70">
        <v>2</v>
      </c>
      <c r="L133" s="70">
        <v>4</v>
      </c>
      <c r="M133" s="68"/>
      <c r="N133" s="77">
        <v>0</v>
      </c>
      <c r="O133" s="77">
        <v>0</v>
      </c>
    </row>
    <row r="134" spans="1:16" ht="23.25">
      <c r="A134" s="70"/>
      <c r="B134" s="70"/>
      <c r="C134" s="70"/>
      <c r="D134" s="70"/>
      <c r="E134" s="70"/>
      <c r="F134" s="82"/>
      <c r="G134" s="82"/>
      <c r="H134" s="71">
        <v>2</v>
      </c>
      <c r="I134" s="147"/>
      <c r="J134" s="71">
        <v>3</v>
      </c>
      <c r="K134" s="71">
        <v>3</v>
      </c>
      <c r="L134" s="70"/>
      <c r="M134" s="68"/>
      <c r="N134" s="69">
        <f>SUM(N135:N138)</f>
        <v>0</v>
      </c>
      <c r="O134" s="69">
        <f>SUM(O135:O138)</f>
        <v>0</v>
      </c>
      <c r="P134" s="44">
        <f>P135+P137+P138</f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70">
        <v>2</v>
      </c>
      <c r="I135" s="82"/>
      <c r="J135" s="70">
        <v>3</v>
      </c>
      <c r="K135" s="70">
        <v>3</v>
      </c>
      <c r="L135" s="70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/>
      <c r="H136" s="82">
        <v>2</v>
      </c>
      <c r="I136" s="68"/>
      <c r="J136" s="70">
        <v>3</v>
      </c>
      <c r="K136" s="82">
        <v>3</v>
      </c>
      <c r="L136" s="68">
        <v>1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>
        <v>9995</v>
      </c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/>
      <c r="H138" s="82">
        <v>2</v>
      </c>
      <c r="I138" s="68"/>
      <c r="J138" s="70">
        <v>3</v>
      </c>
      <c r="K138" s="82">
        <v>3</v>
      </c>
      <c r="L138" s="68">
        <v>2</v>
      </c>
      <c r="M138" s="68">
        <v>1</v>
      </c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SUM(N140:N141)+N142</f>
        <v>0</v>
      </c>
      <c r="O139" s="149">
        <f>SUM(O140:O141)+O142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>
        <v>2</v>
      </c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</f>
        <v>0</v>
      </c>
      <c r="O143" s="149">
        <f>SUM(O144:O145)+O146+O147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5</v>
      </c>
      <c r="L145" s="70">
        <v>3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5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5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>
        <v>1</v>
      </c>
      <c r="E148" s="70"/>
      <c r="F148" s="70">
        <v>331</v>
      </c>
      <c r="G148" s="70"/>
      <c r="H148" s="71">
        <v>2</v>
      </c>
      <c r="I148" s="71"/>
      <c r="J148" s="71">
        <v>3</v>
      </c>
      <c r="K148" s="71">
        <v>6</v>
      </c>
      <c r="L148" s="71"/>
      <c r="M148" s="74"/>
      <c r="N148" s="149">
        <f>N149+N151+N152+N153+N154+N155+N156+N157+N158</f>
        <v>0</v>
      </c>
      <c r="O148" s="149">
        <f>O149+O151+O152+O153+O154+O155+O156+O157+O158</f>
        <v>0</v>
      </c>
      <c r="P148" s="47">
        <v>0</v>
      </c>
      <c r="Q148" s="47"/>
      <c r="R148" s="47"/>
    </row>
    <row r="149" spans="1:18" ht="23.25">
      <c r="A149" s="70"/>
      <c r="B149" s="70"/>
      <c r="C149" s="70"/>
      <c r="D149" s="70"/>
      <c r="E149" s="70"/>
      <c r="F149" s="70"/>
      <c r="G149" s="70">
        <v>9995</v>
      </c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1</v>
      </c>
      <c r="N149" s="81">
        <v>0</v>
      </c>
      <c r="O149" s="81">
        <v>0</v>
      </c>
      <c r="P149" s="47"/>
      <c r="Q149" s="47"/>
      <c r="R149" s="47"/>
    </row>
    <row r="150" spans="1:18" ht="0.75" customHeight="1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1200</v>
      </c>
      <c r="O150" s="72">
        <v>1200</v>
      </c>
      <c r="P150" s="47"/>
      <c r="Q150" s="47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2</v>
      </c>
      <c r="M152" s="68">
        <v>1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>
        <v>9995</v>
      </c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2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3</v>
      </c>
      <c r="M157" s="68">
        <v>6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0">
        <v>2</v>
      </c>
      <c r="I158" s="70"/>
      <c r="J158" s="70">
        <v>3</v>
      </c>
      <c r="K158" s="70">
        <v>6</v>
      </c>
      <c r="L158" s="70">
        <v>4</v>
      </c>
      <c r="M158" s="68">
        <v>4</v>
      </c>
      <c r="N158" s="81">
        <v>0</v>
      </c>
      <c r="O158" s="81"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1">
        <v>2</v>
      </c>
      <c r="I159" s="71"/>
      <c r="J159" s="71">
        <v>3</v>
      </c>
      <c r="K159" s="71">
        <v>7</v>
      </c>
      <c r="L159" s="71"/>
      <c r="M159" s="74"/>
      <c r="N159" s="149">
        <f>SUM(N160:N167)+N169+N171+N170+N168+N172+N173+N174+N175</f>
        <v>0</v>
      </c>
      <c r="O159" s="149">
        <f>SUM(O160:O167)+O169+O171+O170+O168+O172+O173+O174+O175</f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100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81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1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100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9998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81">
        <v>0</v>
      </c>
      <c r="O163" s="72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9998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100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5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9998</v>
      </c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1</v>
      </c>
      <c r="N167" s="148">
        <v>0</v>
      </c>
      <c r="O167" s="77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2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3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4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5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0">
        <v>2</v>
      </c>
      <c r="I175" s="70"/>
      <c r="J175" s="70">
        <v>3</v>
      </c>
      <c r="K175" s="70">
        <v>7</v>
      </c>
      <c r="L175" s="70">
        <v>2</v>
      </c>
      <c r="M175" s="68">
        <v>6</v>
      </c>
      <c r="N175" s="148">
        <v>0</v>
      </c>
      <c r="O175" s="148"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/>
      <c r="H176" s="71">
        <v>2</v>
      </c>
      <c r="I176" s="71"/>
      <c r="J176" s="71">
        <v>3</v>
      </c>
      <c r="K176" s="71">
        <v>9</v>
      </c>
      <c r="L176" s="71"/>
      <c r="M176" s="74"/>
      <c r="N176" s="150">
        <f>N177+N178+N179+N180+N181+N183+N182+N184+N185</f>
        <v>0</v>
      </c>
      <c r="O176" s="150">
        <f>O177+O178+O179+O180+O181+O183+O182+O184+O185</f>
        <v>0</v>
      </c>
      <c r="P176" s="47"/>
      <c r="Q176" s="47"/>
      <c r="R176" s="47"/>
    </row>
    <row r="177" spans="1:18" ht="23.25">
      <c r="A177" s="70"/>
      <c r="B177" s="70"/>
      <c r="C177" s="70"/>
      <c r="D177" s="70"/>
      <c r="E177" s="70"/>
      <c r="F177" s="70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8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1</v>
      </c>
      <c r="M178" s="68">
        <v>1</v>
      </c>
      <c r="N178" s="81">
        <v>0</v>
      </c>
      <c r="O178" s="72">
        <v>0</v>
      </c>
      <c r="P178" s="47"/>
      <c r="Q178" s="47"/>
      <c r="R178" s="47"/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2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3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5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>
        <v>9995</v>
      </c>
      <c r="H182" s="70">
        <v>2</v>
      </c>
      <c r="I182" s="70"/>
      <c r="J182" s="70">
        <v>3</v>
      </c>
      <c r="K182" s="70">
        <v>9</v>
      </c>
      <c r="L182" s="70">
        <v>6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7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3</v>
      </c>
      <c r="K184" s="70">
        <v>9</v>
      </c>
      <c r="L184" s="70">
        <v>8</v>
      </c>
      <c r="M184" s="68">
        <v>1</v>
      </c>
      <c r="N184" s="81">
        <v>0</v>
      </c>
      <c r="O184" s="72">
        <v>0</v>
      </c>
    </row>
    <row r="185" spans="1:15" ht="23.25">
      <c r="A185" s="70"/>
      <c r="B185" s="82"/>
      <c r="C185" s="82"/>
      <c r="D185" s="70"/>
      <c r="E185" s="82"/>
      <c r="F185" s="82"/>
      <c r="G185" s="82">
        <v>9995</v>
      </c>
      <c r="H185" s="70">
        <v>2</v>
      </c>
      <c r="I185" s="70"/>
      <c r="J185" s="70">
        <v>3</v>
      </c>
      <c r="K185" s="70">
        <v>9</v>
      </c>
      <c r="L185" s="70">
        <v>9</v>
      </c>
      <c r="M185" s="68">
        <v>1</v>
      </c>
      <c r="N185" s="81">
        <v>0</v>
      </c>
      <c r="O185" s="72"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/>
      <c r="L186" s="71"/>
      <c r="M186" s="74"/>
      <c r="N186" s="149">
        <f>N188</f>
        <v>0</v>
      </c>
      <c r="O186" s="75">
        <f>O188</f>
        <v>0</v>
      </c>
      <c r="P186" s="55">
        <f>P188</f>
        <v>0</v>
      </c>
    </row>
    <row r="187" spans="1:16" ht="23.25">
      <c r="A187" s="70"/>
      <c r="B187" s="82"/>
      <c r="C187" s="82"/>
      <c r="D187" s="70"/>
      <c r="E187" s="82"/>
      <c r="F187" s="82"/>
      <c r="G187" s="82"/>
      <c r="H187" s="71">
        <v>2</v>
      </c>
      <c r="I187" s="70"/>
      <c r="J187" s="71">
        <v>4</v>
      </c>
      <c r="K187" s="71">
        <v>2</v>
      </c>
      <c r="L187" s="71"/>
      <c r="M187" s="74"/>
      <c r="N187" s="149"/>
      <c r="O187" s="75"/>
      <c r="P187" s="124"/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4</v>
      </c>
      <c r="K188" s="70">
        <v>2</v>
      </c>
      <c r="L188" s="70">
        <v>2</v>
      </c>
      <c r="M188" s="68">
        <v>1</v>
      </c>
      <c r="N188" s="81">
        <v>0</v>
      </c>
      <c r="O188" s="15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1">
        <v>2</v>
      </c>
      <c r="I189" s="71"/>
      <c r="J189" s="71">
        <v>6</v>
      </c>
      <c r="K189" s="71"/>
      <c r="L189" s="71"/>
      <c r="M189" s="74"/>
      <c r="N189" s="149">
        <f>N190+N191+N192+N193+N195+N197+N198+N194+N199</f>
        <v>0</v>
      </c>
      <c r="O189" s="149">
        <f>O190+O191+O192+O193+O195+O197+O198+O194+O199</f>
        <v>0</v>
      </c>
    </row>
    <row r="190" spans="1:22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  <c r="V190" s="125" t="s">
        <v>33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2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3</v>
      </c>
      <c r="M193" s="68">
        <v>1</v>
      </c>
      <c r="N193" s="81">
        <v>0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1</v>
      </c>
      <c r="L194" s="70">
        <v>4</v>
      </c>
      <c r="M194" s="68">
        <v>1</v>
      </c>
      <c r="N194" s="81">
        <v>0</v>
      </c>
      <c r="O194" s="81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1">
        <v>2</v>
      </c>
      <c r="I195" s="71"/>
      <c r="J195" s="71">
        <v>6</v>
      </c>
      <c r="K195" s="71">
        <v>2</v>
      </c>
      <c r="L195" s="71"/>
      <c r="M195" s="74"/>
      <c r="N195" s="149">
        <f>N196</f>
        <v>0</v>
      </c>
      <c r="O195" s="149">
        <f>O196</f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2</v>
      </c>
      <c r="L196" s="70">
        <v>1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3</v>
      </c>
      <c r="L197" s="70">
        <v>2</v>
      </c>
      <c r="M197" s="68"/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6</v>
      </c>
      <c r="K198" s="70">
        <v>5</v>
      </c>
      <c r="L198" s="70">
        <v>1</v>
      </c>
      <c r="M198" s="68">
        <v>1</v>
      </c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>
        <v>2</v>
      </c>
      <c r="I199" s="70"/>
      <c r="J199" s="70">
        <v>7</v>
      </c>
      <c r="K199" s="70">
        <v>2</v>
      </c>
      <c r="L199" s="70">
        <v>6</v>
      </c>
      <c r="M199" s="68"/>
      <c r="N199" s="81">
        <v>0</v>
      </c>
      <c r="O199" s="72">
        <v>0</v>
      </c>
    </row>
    <row r="200" spans="1:15" ht="23.25">
      <c r="A200" s="70"/>
      <c r="B200" s="82"/>
      <c r="C200" s="82"/>
      <c r="D200" s="70"/>
      <c r="E200" s="82"/>
      <c r="F200" s="82"/>
      <c r="G200" s="82"/>
      <c r="H200" s="70"/>
      <c r="I200" s="70"/>
      <c r="J200" s="70"/>
      <c r="K200" s="70"/>
      <c r="L200" s="70"/>
      <c r="M200" s="68"/>
      <c r="N200" s="81"/>
      <c r="O200" s="72"/>
    </row>
    <row r="201" spans="1:21" ht="24" thickBot="1">
      <c r="A201" s="79"/>
      <c r="B201" s="152"/>
      <c r="C201" s="152"/>
      <c r="D201" s="79"/>
      <c r="E201" s="152"/>
      <c r="F201" s="152"/>
      <c r="G201" s="152"/>
      <c r="H201" s="228" t="s">
        <v>15</v>
      </c>
      <c r="I201" s="228"/>
      <c r="J201" s="228"/>
      <c r="K201" s="228"/>
      <c r="L201" s="228"/>
      <c r="M201" s="79"/>
      <c r="N201" s="80">
        <f>N16+N40+N119+N186+N189</f>
        <v>7599828</v>
      </c>
      <c r="O201" s="80">
        <f>O16+O40+O119+O186+O189</f>
        <v>6383962</v>
      </c>
      <c r="P201" s="57"/>
      <c r="Q201" s="57"/>
      <c r="R201" s="57"/>
      <c r="S201" s="57"/>
      <c r="T201" s="57"/>
      <c r="U201" s="57"/>
    </row>
    <row r="202" spans="1:15" ht="16.5" thickTop="1">
      <c r="A202" s="112"/>
      <c r="B202" s="112"/>
      <c r="C202" s="112"/>
      <c r="D202" s="112"/>
      <c r="E202" s="112"/>
      <c r="F202" s="112"/>
      <c r="G202" s="112"/>
      <c r="H202" s="118"/>
      <c r="I202" s="118"/>
      <c r="J202" s="118"/>
      <c r="K202" s="118"/>
      <c r="L202" s="118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1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ht="25.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1:15" ht="25.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</row>
  </sheetData>
  <sheetProtection/>
  <mergeCells count="17">
    <mergeCell ref="A116:L116"/>
    <mergeCell ref="M116:O116"/>
    <mergeCell ref="A117:I117"/>
    <mergeCell ref="J117:L117"/>
    <mergeCell ref="H201:L201"/>
    <mergeCell ref="A14:I14"/>
    <mergeCell ref="J14:L14"/>
    <mergeCell ref="H91:L91"/>
    <mergeCell ref="A106:O106"/>
    <mergeCell ref="N107:O107"/>
    <mergeCell ref="N110:O110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2017-05-16T14:45:07Z</cp:lastPrinted>
  <dcterms:created xsi:type="dcterms:W3CDTF">2003-03-10T11:36:21Z</dcterms:created>
  <dcterms:modified xsi:type="dcterms:W3CDTF">2017-11-10T17:20:00Z</dcterms:modified>
  <cp:category/>
  <cp:version/>
  <cp:contentType/>
  <cp:contentStatus/>
</cp:coreProperties>
</file>