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0"/>
  </bookViews>
  <sheets>
    <sheet name="adm.finc.A y P" sheetId="1" r:id="rId1"/>
    <sheet name="SERV.COR.Y DIRECCION" sheetId="2" r:id="rId2"/>
    <sheet name="Generacion Tecnologia Agropecua" sheetId="3" r:id="rId3"/>
    <sheet name="Gestion Adm.y Financ" sheetId="4" r:id="rId4"/>
    <sheet name="Hoja1" sheetId="5" r:id="rId5"/>
    <sheet name="Hoja2" sheetId="6" r:id="rId6"/>
  </sheets>
  <definedNames>
    <definedName name="_xlnm.Print_Area" localSheetId="2">'Generacion Tecnologia Agropecua'!$A$1:$O$204</definedName>
    <definedName name="_xlnm.Print_Area" localSheetId="3">'Gestion Adm.y Financ'!$A$1:$O$209</definedName>
    <definedName name="_xlnm.Print_Area" localSheetId="1">'SERV.COR.Y DIRECCION'!$A$1:$O$207</definedName>
  </definedNames>
  <calcPr fullCalcOnLoad="1"/>
</workbook>
</file>

<file path=xl/sharedStrings.xml><?xml version="1.0" encoding="utf-8"?>
<sst xmlns="http://schemas.openxmlformats.org/spreadsheetml/2006/main" count="240" uniqueCount="46">
  <si>
    <t>FECHA:</t>
  </si>
  <si>
    <t>HORA:</t>
  </si>
  <si>
    <t>NUMERO:</t>
  </si>
  <si>
    <t>PROG.</t>
  </si>
  <si>
    <t>PROY.</t>
  </si>
  <si>
    <t>FONDO</t>
  </si>
  <si>
    <t>CLASIF. OBJ. DEL GASTO</t>
  </si>
  <si>
    <t>OBJ.</t>
  </si>
  <si>
    <t>CUENTA</t>
  </si>
  <si>
    <t>SUBCTA</t>
  </si>
  <si>
    <t>FUNC.</t>
  </si>
  <si>
    <t>COMPROMISO</t>
  </si>
  <si>
    <t>DEVENGADO</t>
  </si>
  <si>
    <t>PAGADO</t>
  </si>
  <si>
    <t>UB. GEOG.</t>
  </si>
  <si>
    <t>TOTAL</t>
  </si>
  <si>
    <t>(3)</t>
  </si>
  <si>
    <t>(4)</t>
  </si>
  <si>
    <t>(2)</t>
  </si>
  <si>
    <t>(1)</t>
  </si>
  <si>
    <t>EJECUCION DEL GASTO</t>
  </si>
  <si>
    <t>EJECUCION PRESUPUESTARIA DEL GASTO</t>
  </si>
  <si>
    <t>ACT./OBRA</t>
  </si>
  <si>
    <t>IMPUTACION PRESUPUESTARIA</t>
  </si>
  <si>
    <t>(5)</t>
  </si>
  <si>
    <t>SUB PROG.</t>
  </si>
  <si>
    <t>FORMULARIO NO.2</t>
  </si>
  <si>
    <t>REGISTRO  INTERNO DIGEPRES</t>
  </si>
  <si>
    <t>INSTITUCION: IDIAF</t>
  </si>
  <si>
    <t>CODIGO:5132</t>
  </si>
  <si>
    <t>SUB -TOTAL</t>
  </si>
  <si>
    <t>Administración de Transferencias Activos Financieros</t>
  </si>
  <si>
    <t>TIPO</t>
  </si>
  <si>
    <t xml:space="preserve">                                                           </t>
  </si>
  <si>
    <t>`</t>
  </si>
  <si>
    <t>SERVICIO COORDINACION Y DIRECCION</t>
  </si>
  <si>
    <t>SERVICIO DIRECCION Y COORDINACION</t>
  </si>
  <si>
    <t>AÑO:2017</t>
  </si>
  <si>
    <t>Gestion Administrativa y Finaciera</t>
  </si>
  <si>
    <t>Gestion Administrativa y Financiera</t>
  </si>
  <si>
    <t>GENERACION  TECNOLOGIA AGROPECUARIA</t>
  </si>
  <si>
    <t>GENERACION TECNOLOGIA AGROPECURIA</t>
  </si>
  <si>
    <t xml:space="preserve"> </t>
  </si>
  <si>
    <t>AÑO: 2018</t>
  </si>
  <si>
    <t>MES: MAYO</t>
  </si>
  <si>
    <t>MES:MAYO</t>
  </si>
</sst>
</file>

<file path=xl/styles.xml><?xml version="1.0" encoding="utf-8"?>
<styleSheet xmlns="http://schemas.openxmlformats.org/spreadsheetml/2006/main">
  <numFmts count="2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Alignment="1">
      <alignment/>
    </xf>
    <xf numFmtId="0" fontId="6" fillId="0" borderId="22" xfId="0" applyFont="1" applyFill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43" fontId="6" fillId="0" borderId="22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6" fillId="0" borderId="22" xfId="0" applyFont="1" applyBorder="1" applyAlignment="1">
      <alignment/>
    </xf>
    <xf numFmtId="43" fontId="3" fillId="0" borderId="22" xfId="48" applyFont="1" applyBorder="1" applyAlignment="1">
      <alignment/>
    </xf>
    <xf numFmtId="43" fontId="6" fillId="0" borderId="22" xfId="48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43" fontId="6" fillId="0" borderId="25" xfId="0" applyNumberFormat="1" applyFont="1" applyBorder="1" applyAlignment="1">
      <alignment/>
    </xf>
    <xf numFmtId="0" fontId="3" fillId="0" borderId="22" xfId="0" applyFont="1" applyFill="1" applyBorder="1" applyAlignment="1">
      <alignment/>
    </xf>
    <xf numFmtId="0" fontId="8" fillId="0" borderId="0" xfId="0" applyFont="1" applyBorder="1" applyAlignment="1">
      <alignment/>
    </xf>
    <xf numFmtId="43" fontId="7" fillId="0" borderId="22" xfId="0" applyNumberFormat="1" applyFont="1" applyBorder="1" applyAlignment="1">
      <alignment/>
    </xf>
    <xf numFmtId="0" fontId="7" fillId="0" borderId="0" xfId="0" applyFont="1" applyBorder="1" applyAlignment="1">
      <alignment/>
    </xf>
    <xf numFmtId="43" fontId="7" fillId="0" borderId="22" xfId="48" applyFont="1" applyFill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43" fontId="6" fillId="0" borderId="16" xfId="0" applyNumberFormat="1" applyFont="1" applyBorder="1" applyAlignment="1">
      <alignment/>
    </xf>
    <xf numFmtId="43" fontId="3" fillId="0" borderId="16" xfId="0" applyNumberFormat="1" applyFont="1" applyBorder="1" applyAlignment="1">
      <alignment/>
    </xf>
    <xf numFmtId="43" fontId="3" fillId="0" borderId="16" xfId="48" applyFont="1" applyBorder="1" applyAlignment="1">
      <alignment/>
    </xf>
    <xf numFmtId="43" fontId="6" fillId="0" borderId="16" xfId="48" applyFont="1" applyBorder="1" applyAlignment="1">
      <alignment/>
    </xf>
    <xf numFmtId="49" fontId="6" fillId="0" borderId="27" xfId="0" applyNumberFormat="1" applyFont="1" applyBorder="1" applyAlignment="1">
      <alignment horizontal="center"/>
    </xf>
    <xf numFmtId="43" fontId="6" fillId="0" borderId="28" xfId="0" applyNumberFormat="1" applyFont="1" applyBorder="1" applyAlignment="1">
      <alignment/>
    </xf>
    <xf numFmtId="43" fontId="8" fillId="0" borderId="29" xfId="48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ont="1" applyFill="1" applyBorder="1" applyAlignment="1">
      <alignment/>
    </xf>
    <xf numFmtId="43" fontId="7" fillId="0" borderId="29" xfId="48" applyFont="1" applyFill="1" applyBorder="1" applyAlignment="1">
      <alignment/>
    </xf>
    <xf numFmtId="0" fontId="8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0" fillId="0" borderId="24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3" fontId="9" fillId="0" borderId="22" xfId="0" applyNumberFormat="1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43" fontId="10" fillId="0" borderId="22" xfId="48" applyFont="1" applyFill="1" applyBorder="1" applyAlignment="1">
      <alignment/>
    </xf>
    <xf numFmtId="43" fontId="10" fillId="0" borderId="29" xfId="48" applyFont="1" applyFill="1" applyBorder="1" applyAlignment="1">
      <alignment/>
    </xf>
    <xf numFmtId="0" fontId="9" fillId="0" borderId="0" xfId="0" applyFont="1" applyFill="1" applyBorder="1" applyAlignment="1">
      <alignment/>
    </xf>
    <xf numFmtId="43" fontId="9" fillId="0" borderId="22" xfId="48" applyFont="1" applyFill="1" applyBorder="1" applyAlignment="1">
      <alignment/>
    </xf>
    <xf numFmtId="43" fontId="9" fillId="0" borderId="29" xfId="48" applyFont="1" applyFill="1" applyBorder="1" applyAlignment="1">
      <alignment/>
    </xf>
    <xf numFmtId="43" fontId="10" fillId="0" borderId="22" xfId="0" applyNumberFormat="1" applyFont="1" applyFill="1" applyBorder="1" applyAlignment="1">
      <alignment/>
    </xf>
    <xf numFmtId="43" fontId="10" fillId="0" borderId="29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43" fontId="9" fillId="0" borderId="25" xfId="0" applyNumberFormat="1" applyFont="1" applyFill="1" applyBorder="1" applyAlignment="1">
      <alignment/>
    </xf>
    <xf numFmtId="43" fontId="10" fillId="0" borderId="16" xfId="48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43" fontId="11" fillId="0" borderId="22" xfId="0" applyNumberFormat="1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1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5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9" xfId="0" applyFont="1" applyBorder="1" applyAlignment="1">
      <alignment/>
    </xf>
    <xf numFmtId="0" fontId="14" fillId="0" borderId="19" xfId="0" applyFont="1" applyBorder="1" applyAlignment="1">
      <alignment/>
    </xf>
    <xf numFmtId="0" fontId="13" fillId="0" borderId="11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0" xfId="0" applyFont="1" applyAlignment="1">
      <alignment/>
    </xf>
    <xf numFmtId="0" fontId="13" fillId="0" borderId="22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 wrapText="1"/>
    </xf>
    <xf numFmtId="0" fontId="13" fillId="0" borderId="30" xfId="0" applyFont="1" applyFill="1" applyBorder="1" applyAlignment="1">
      <alignment/>
    </xf>
    <xf numFmtId="49" fontId="13" fillId="0" borderId="19" xfId="0" applyNumberFormat="1" applyFont="1" applyFill="1" applyBorder="1" applyAlignment="1">
      <alignment horizontal="center"/>
    </xf>
    <xf numFmtId="49" fontId="13" fillId="0" borderId="31" xfId="0" applyNumberFormat="1" applyFont="1" applyFill="1" applyBorder="1" applyAlignment="1">
      <alignment horizontal="center"/>
    </xf>
    <xf numFmtId="49" fontId="13" fillId="0" borderId="32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43" fontId="14" fillId="0" borderId="0" xfId="48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33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43" fontId="8" fillId="0" borderId="0" xfId="48" applyFont="1" applyBorder="1" applyAlignment="1">
      <alignment/>
    </xf>
    <xf numFmtId="0" fontId="0" fillId="0" borderId="0" xfId="0" applyFont="1" applyAlignment="1">
      <alignment/>
    </xf>
    <xf numFmtId="0" fontId="14" fillId="0" borderId="13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3" fillId="0" borderId="34" xfId="0" applyFont="1" applyFill="1" applyBorder="1" applyAlignment="1">
      <alignment horizontal="center"/>
    </xf>
    <xf numFmtId="49" fontId="13" fillId="0" borderId="23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8" fillId="0" borderId="19" xfId="0" applyFont="1" applyBorder="1" applyAlignment="1">
      <alignment/>
    </xf>
    <xf numFmtId="0" fontId="3" fillId="0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43" fontId="10" fillId="0" borderId="16" xfId="0" applyNumberFormat="1" applyFont="1" applyFill="1" applyBorder="1" applyAlignment="1">
      <alignment/>
    </xf>
    <xf numFmtId="43" fontId="9" fillId="0" borderId="16" xfId="48" applyFont="1" applyFill="1" applyBorder="1" applyAlignment="1">
      <alignment/>
    </xf>
    <xf numFmtId="43" fontId="9" fillId="0" borderId="16" xfId="0" applyNumberFormat="1" applyFont="1" applyFill="1" applyBorder="1" applyAlignment="1">
      <alignment/>
    </xf>
    <xf numFmtId="43" fontId="10" fillId="0" borderId="0" xfId="48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2" fillId="0" borderId="35" xfId="0" applyFont="1" applyFill="1" applyBorder="1" applyAlignment="1">
      <alignment/>
    </xf>
    <xf numFmtId="43" fontId="3" fillId="0" borderId="16" xfId="0" applyNumberFormat="1" applyFont="1" applyFill="1" applyBorder="1" applyAlignment="1">
      <alignment/>
    </xf>
    <xf numFmtId="43" fontId="3" fillId="0" borderId="22" xfId="0" applyNumberFormat="1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 wrapText="1"/>
    </xf>
    <xf numFmtId="0" fontId="3" fillId="0" borderId="29" xfId="0" applyFont="1" applyBorder="1" applyAlignment="1">
      <alignment/>
    </xf>
    <xf numFmtId="0" fontId="6" fillId="0" borderId="36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10" fillId="0" borderId="0" xfId="0" applyFont="1" applyAlignment="1">
      <alignment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10" fillId="0" borderId="19" xfId="0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9" fillId="0" borderId="22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 wrapText="1"/>
    </xf>
    <xf numFmtId="0" fontId="9" fillId="0" borderId="30" xfId="0" applyFont="1" applyFill="1" applyBorder="1" applyAlignment="1">
      <alignment/>
    </xf>
    <xf numFmtId="49" fontId="9" fillId="0" borderId="19" xfId="0" applyNumberFormat="1" applyFont="1" applyFill="1" applyBorder="1" applyAlignment="1">
      <alignment horizontal="center"/>
    </xf>
    <xf numFmtId="49" fontId="9" fillId="0" borderId="31" xfId="0" applyNumberFormat="1" applyFont="1" applyFill="1" applyBorder="1" applyAlignment="1">
      <alignment horizontal="center"/>
    </xf>
    <xf numFmtId="49" fontId="9" fillId="0" borderId="32" xfId="0" applyNumberFormat="1" applyFont="1" applyFill="1" applyBorder="1" applyAlignment="1">
      <alignment horizontal="center"/>
    </xf>
    <xf numFmtId="0" fontId="10" fillId="0" borderId="3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9" fillId="0" borderId="34" xfId="0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/>
    </xf>
    <xf numFmtId="0" fontId="10" fillId="0" borderId="0" xfId="0" applyFont="1" applyFill="1" applyAlignment="1">
      <alignment/>
    </xf>
    <xf numFmtId="0" fontId="6" fillId="0" borderId="25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49" fontId="13" fillId="0" borderId="30" xfId="0" applyNumberFormat="1" applyFont="1" applyFill="1" applyBorder="1" applyAlignment="1">
      <alignment horizontal="center"/>
    </xf>
    <xf numFmtId="49" fontId="13" fillId="0" borderId="43" xfId="0" applyNumberFormat="1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44" xfId="0" applyFont="1" applyFill="1" applyBorder="1" applyAlignment="1">
      <alignment horizontal="center"/>
    </xf>
    <xf numFmtId="0" fontId="13" fillId="0" borderId="43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right"/>
    </xf>
    <xf numFmtId="0" fontId="13" fillId="0" borderId="42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0" borderId="42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4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49" fontId="9" fillId="0" borderId="34" xfId="0" applyNumberFormat="1" applyFont="1" applyFill="1" applyBorder="1" applyAlignment="1">
      <alignment horizontal="center"/>
    </xf>
    <xf numFmtId="49" fontId="9" fillId="0" borderId="44" xfId="0" applyNumberFormat="1" applyFont="1" applyFill="1" applyBorder="1" applyAlignment="1">
      <alignment horizontal="center"/>
    </xf>
    <xf numFmtId="49" fontId="9" fillId="0" borderId="43" xfId="0" applyNumberFormat="1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49" fontId="9" fillId="0" borderId="34" xfId="0" applyNumberFormat="1" applyFont="1" applyBorder="1" applyAlignment="1">
      <alignment horizontal="center"/>
    </xf>
    <xf numFmtId="49" fontId="9" fillId="0" borderId="44" xfId="0" applyNumberFormat="1" applyFont="1" applyBorder="1" applyAlignment="1">
      <alignment horizontal="center"/>
    </xf>
    <xf numFmtId="49" fontId="9" fillId="0" borderId="43" xfId="0" applyNumberFormat="1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76200</xdr:rowOff>
    </xdr:from>
    <xdr:to>
      <xdr:col>7</xdr:col>
      <xdr:colOff>19050</xdr:colOff>
      <xdr:row>42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391650"/>
          <a:ext cx="35623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37</xdr:row>
      <xdr:rowOff>95250</xdr:rowOff>
    </xdr:from>
    <xdr:to>
      <xdr:col>14</xdr:col>
      <xdr:colOff>1266825</xdr:colOff>
      <xdr:row>42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38750" y="9410700"/>
          <a:ext cx="389572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90</xdr:row>
      <xdr:rowOff>76200</xdr:rowOff>
    </xdr:from>
    <xdr:to>
      <xdr:col>7</xdr:col>
      <xdr:colOff>19050</xdr:colOff>
      <xdr:row>95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5641300"/>
          <a:ext cx="39147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90</xdr:row>
      <xdr:rowOff>95250</xdr:rowOff>
    </xdr:from>
    <xdr:to>
      <xdr:col>14</xdr:col>
      <xdr:colOff>1266825</xdr:colOff>
      <xdr:row>95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076950" y="25660350"/>
          <a:ext cx="47053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201</xdr:row>
      <xdr:rowOff>76200</xdr:rowOff>
    </xdr:from>
    <xdr:to>
      <xdr:col>7</xdr:col>
      <xdr:colOff>19050</xdr:colOff>
      <xdr:row>206</xdr:row>
      <xdr:rowOff>57150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0" y="55149750"/>
          <a:ext cx="39147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201</xdr:row>
      <xdr:rowOff>95250</xdr:rowOff>
    </xdr:from>
    <xdr:to>
      <xdr:col>14</xdr:col>
      <xdr:colOff>1266825</xdr:colOff>
      <xdr:row>206</xdr:row>
      <xdr:rowOff>76200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6076950" y="55168800"/>
          <a:ext cx="47053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76200</xdr:rowOff>
    </xdr:from>
    <xdr:to>
      <xdr:col>7</xdr:col>
      <xdr:colOff>19050</xdr:colOff>
      <xdr:row>100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8927425"/>
          <a:ext cx="3914775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95</xdr:row>
      <xdr:rowOff>95250</xdr:rowOff>
    </xdr:from>
    <xdr:to>
      <xdr:col>14</xdr:col>
      <xdr:colOff>1266825</xdr:colOff>
      <xdr:row>100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076950" y="28946475"/>
          <a:ext cx="470535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198</xdr:row>
      <xdr:rowOff>76200</xdr:rowOff>
    </xdr:from>
    <xdr:to>
      <xdr:col>7</xdr:col>
      <xdr:colOff>19050</xdr:colOff>
      <xdr:row>203</xdr:row>
      <xdr:rowOff>57150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0" y="59988450"/>
          <a:ext cx="3914775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198</xdr:row>
      <xdr:rowOff>95250</xdr:rowOff>
    </xdr:from>
    <xdr:to>
      <xdr:col>14</xdr:col>
      <xdr:colOff>1266825</xdr:colOff>
      <xdr:row>203</xdr:row>
      <xdr:rowOff>76200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6076950" y="60007500"/>
          <a:ext cx="470535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94</xdr:row>
      <xdr:rowOff>76200</xdr:rowOff>
    </xdr:from>
    <xdr:to>
      <xdr:col>7</xdr:col>
      <xdr:colOff>19050</xdr:colOff>
      <xdr:row>99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6822400"/>
          <a:ext cx="39147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94</xdr:row>
      <xdr:rowOff>95250</xdr:rowOff>
    </xdr:from>
    <xdr:to>
      <xdr:col>14</xdr:col>
      <xdr:colOff>1266825</xdr:colOff>
      <xdr:row>99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076950" y="26841450"/>
          <a:ext cx="47053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203</xdr:row>
      <xdr:rowOff>76200</xdr:rowOff>
    </xdr:from>
    <xdr:to>
      <xdr:col>7</xdr:col>
      <xdr:colOff>19050</xdr:colOff>
      <xdr:row>208</xdr:row>
      <xdr:rowOff>57150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0" y="56597550"/>
          <a:ext cx="39147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203</xdr:row>
      <xdr:rowOff>95250</xdr:rowOff>
    </xdr:from>
    <xdr:to>
      <xdr:col>14</xdr:col>
      <xdr:colOff>1266825</xdr:colOff>
      <xdr:row>208</xdr:row>
      <xdr:rowOff>76200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6076950" y="56616600"/>
          <a:ext cx="47053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selection activeCell="Q32" sqref="Q32"/>
    </sheetView>
  </sheetViews>
  <sheetFormatPr defaultColWidth="11.421875" defaultRowHeight="12.75"/>
  <cols>
    <col min="1" max="1" width="5.421875" style="0" customWidth="1"/>
    <col min="2" max="2" width="5.57421875" style="0" customWidth="1"/>
    <col min="3" max="3" width="5.57421875" style="0" bestFit="1" customWidth="1"/>
    <col min="4" max="4" width="9.140625" style="0" customWidth="1"/>
    <col min="5" max="5" width="8.57421875" style="0" bestFit="1" customWidth="1"/>
    <col min="6" max="6" width="9.421875" style="0" bestFit="1" customWidth="1"/>
    <col min="7" max="7" width="9.421875" style="0" customWidth="1"/>
    <col min="8" max="8" width="11.140625" style="0" bestFit="1" customWidth="1"/>
    <col min="9" max="9" width="11.421875" style="0" hidden="1" customWidth="1"/>
    <col min="10" max="10" width="5.8515625" style="0" customWidth="1"/>
    <col min="11" max="12" width="6.7109375" style="0" customWidth="1"/>
    <col min="13" max="13" width="15.00390625" style="0" customWidth="1"/>
    <col min="14" max="14" width="19.421875" style="0" bestFit="1" customWidth="1"/>
    <col min="15" max="15" width="21.00390625" style="0" bestFit="1" customWidth="1"/>
    <col min="16" max="16" width="0.13671875" style="0" hidden="1" customWidth="1"/>
  </cols>
  <sheetData>
    <row r="1" spans="1:17" ht="12.75">
      <c r="A1" s="214" t="s">
        <v>19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6"/>
      <c r="P1" s="4"/>
      <c r="Q1" s="5"/>
    </row>
    <row r="2" spans="1:17" ht="1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8"/>
      <c r="Q2" s="5"/>
    </row>
    <row r="3" spans="1:17" ht="18">
      <c r="A3" s="211" t="s">
        <v>21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3"/>
      <c r="P3" s="8"/>
      <c r="Q3" s="5"/>
    </row>
    <row r="4" spans="1:17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217" t="s">
        <v>26</v>
      </c>
      <c r="O4" s="218"/>
      <c r="P4" s="8"/>
      <c r="Q4" s="5"/>
    </row>
    <row r="5" spans="1:17" ht="18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8"/>
      <c r="Q5" s="5"/>
    </row>
    <row r="6" spans="1:17" ht="18">
      <c r="A6" s="1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5"/>
      <c r="P6" s="1"/>
      <c r="Q6" s="5"/>
    </row>
    <row r="7" spans="1:17" ht="18">
      <c r="A7" s="16" t="s">
        <v>28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3"/>
      <c r="N7" s="221" t="s">
        <v>27</v>
      </c>
      <c r="O7" s="222"/>
      <c r="P7" s="9"/>
      <c r="Q7" s="5"/>
    </row>
    <row r="8" spans="1:17" ht="18">
      <c r="A8" s="16" t="s">
        <v>29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3"/>
      <c r="N8" s="18" t="s">
        <v>2</v>
      </c>
      <c r="O8" s="19"/>
      <c r="P8" s="1"/>
      <c r="Q8" s="5"/>
    </row>
    <row r="9" spans="1:17" ht="18">
      <c r="A9" s="16" t="s">
        <v>44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3"/>
      <c r="N9" s="18" t="s">
        <v>1</v>
      </c>
      <c r="O9" s="19"/>
      <c r="P9" s="1"/>
      <c r="Q9" s="5"/>
    </row>
    <row r="10" spans="1:17" ht="18">
      <c r="A10" s="16" t="s">
        <v>37</v>
      </c>
      <c r="B10" s="17"/>
      <c r="C10" s="17"/>
      <c r="D10" s="17"/>
      <c r="E10" s="3"/>
      <c r="F10" s="3"/>
      <c r="G10" s="3"/>
      <c r="H10" s="3"/>
      <c r="I10" s="3"/>
      <c r="J10" s="3"/>
      <c r="K10" s="3"/>
      <c r="L10" s="3"/>
      <c r="M10" s="3"/>
      <c r="N10" s="20" t="s">
        <v>0</v>
      </c>
      <c r="O10" s="21"/>
      <c r="P10" s="10"/>
      <c r="Q10" s="5"/>
    </row>
    <row r="11" spans="1:17" ht="18.75" thickBot="1">
      <c r="A11" s="22" t="s">
        <v>31</v>
      </c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3"/>
      <c r="O11" s="25"/>
      <c r="P11" s="2"/>
      <c r="Q11" s="5"/>
    </row>
    <row r="12" spans="1:17" ht="18.75" thickBot="1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8"/>
      <c r="N12" s="24"/>
      <c r="O12" s="26"/>
      <c r="Q12" s="5"/>
    </row>
    <row r="13" spans="1:17" ht="18">
      <c r="A13" s="219" t="s">
        <v>23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20"/>
      <c r="M13" s="209" t="s">
        <v>20</v>
      </c>
      <c r="N13" s="209"/>
      <c r="O13" s="210"/>
      <c r="Q13" s="5"/>
    </row>
    <row r="14" spans="1:17" ht="18">
      <c r="A14" s="223" t="s">
        <v>18</v>
      </c>
      <c r="B14" s="224"/>
      <c r="C14" s="223"/>
      <c r="D14" s="223"/>
      <c r="E14" s="223"/>
      <c r="F14" s="223"/>
      <c r="G14" s="223"/>
      <c r="H14" s="223"/>
      <c r="I14" s="223"/>
      <c r="J14" s="225" t="s">
        <v>6</v>
      </c>
      <c r="K14" s="226"/>
      <c r="L14" s="227"/>
      <c r="M14" s="12" t="s">
        <v>11</v>
      </c>
      <c r="N14" s="29" t="s">
        <v>12</v>
      </c>
      <c r="O14" s="13" t="s">
        <v>13</v>
      </c>
      <c r="Q14" s="5"/>
    </row>
    <row r="15" spans="1:15" ht="90.75" thickBot="1">
      <c r="A15" s="156" t="s">
        <v>3</v>
      </c>
      <c r="B15" s="157" t="s">
        <v>25</v>
      </c>
      <c r="C15" s="156" t="s">
        <v>4</v>
      </c>
      <c r="D15" s="156" t="s">
        <v>22</v>
      </c>
      <c r="E15" s="156" t="s">
        <v>14</v>
      </c>
      <c r="F15" s="156" t="s">
        <v>10</v>
      </c>
      <c r="G15" s="156" t="s">
        <v>5</v>
      </c>
      <c r="H15" s="159" t="s">
        <v>32</v>
      </c>
      <c r="I15" s="32"/>
      <c r="J15" s="156" t="s">
        <v>7</v>
      </c>
      <c r="K15" s="32" t="s">
        <v>8</v>
      </c>
      <c r="L15" s="32" t="s">
        <v>9</v>
      </c>
      <c r="M15" s="30" t="s">
        <v>16</v>
      </c>
      <c r="N15" s="31" t="s">
        <v>17</v>
      </c>
      <c r="O15" s="53" t="s">
        <v>24</v>
      </c>
    </row>
    <row r="16" spans="1:17" ht="18">
      <c r="A16" s="158">
        <v>98</v>
      </c>
      <c r="B16" s="34"/>
      <c r="C16" s="34"/>
      <c r="D16" s="34"/>
      <c r="E16" s="34"/>
      <c r="F16" s="34"/>
      <c r="G16" s="34"/>
      <c r="H16" s="34">
        <v>3</v>
      </c>
      <c r="I16" s="3"/>
      <c r="J16" s="160">
        <v>2</v>
      </c>
      <c r="K16" s="35"/>
      <c r="L16" s="35"/>
      <c r="M16" s="17"/>
      <c r="N16" s="49">
        <f>N17</f>
        <v>0</v>
      </c>
      <c r="O16" s="54">
        <f>O18</f>
        <v>0</v>
      </c>
      <c r="P16" s="47"/>
      <c r="Q16" s="47"/>
    </row>
    <row r="17" spans="1:17" ht="18">
      <c r="A17" s="34"/>
      <c r="B17" s="34"/>
      <c r="C17" s="34"/>
      <c r="D17" s="34"/>
      <c r="E17" s="34"/>
      <c r="F17" s="34"/>
      <c r="G17" s="34"/>
      <c r="H17" s="34">
        <v>3</v>
      </c>
      <c r="I17" s="158"/>
      <c r="J17" s="35">
        <v>2</v>
      </c>
      <c r="K17" s="35">
        <v>2</v>
      </c>
      <c r="L17" s="35"/>
      <c r="M17" s="17"/>
      <c r="N17" s="49">
        <f>N18</f>
        <v>0</v>
      </c>
      <c r="O17" s="33">
        <f>O18</f>
        <v>0</v>
      </c>
      <c r="P17" s="47"/>
      <c r="Q17" s="47"/>
    </row>
    <row r="18" spans="1:17" ht="18">
      <c r="A18" s="34"/>
      <c r="B18" s="34"/>
      <c r="C18" s="34"/>
      <c r="D18" s="34"/>
      <c r="E18" s="34"/>
      <c r="F18" s="34"/>
      <c r="G18" s="34"/>
      <c r="H18" s="34">
        <v>3</v>
      </c>
      <c r="I18" s="34"/>
      <c r="J18" s="35">
        <v>2</v>
      </c>
      <c r="K18" s="35">
        <v>2</v>
      </c>
      <c r="L18" s="35">
        <v>1</v>
      </c>
      <c r="M18" s="17">
        <v>1</v>
      </c>
      <c r="N18" s="154">
        <v>0</v>
      </c>
      <c r="O18" s="155">
        <v>0</v>
      </c>
      <c r="P18" s="47"/>
      <c r="Q18" s="47"/>
    </row>
    <row r="19" spans="1:17" ht="18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"/>
      <c r="N19" s="50">
        <v>0</v>
      </c>
      <c r="O19" s="33"/>
      <c r="P19" s="47"/>
      <c r="Q19" s="47"/>
    </row>
    <row r="20" spans="1:17" ht="18">
      <c r="A20" s="34"/>
      <c r="B20" s="34"/>
      <c r="C20" s="34"/>
      <c r="D20" s="34"/>
      <c r="E20" s="34"/>
      <c r="F20" s="34"/>
      <c r="G20" s="34"/>
      <c r="H20" s="34"/>
      <c r="I20" s="34"/>
      <c r="J20" s="35"/>
      <c r="K20" s="35"/>
      <c r="L20" s="35"/>
      <c r="M20" s="17"/>
      <c r="N20" s="49"/>
      <c r="O20" s="33">
        <f>O22+O23+O24</f>
        <v>0</v>
      </c>
      <c r="P20" s="47"/>
      <c r="Q20" s="47"/>
    </row>
    <row r="21" spans="1:17" ht="18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"/>
      <c r="N21" s="50"/>
      <c r="O21" s="33"/>
      <c r="P21" s="47"/>
      <c r="Q21" s="47"/>
    </row>
    <row r="22" spans="1:17" ht="18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"/>
      <c r="N22" s="51">
        <v>0</v>
      </c>
      <c r="O22" s="36">
        <v>0</v>
      </c>
      <c r="P22" s="47"/>
      <c r="Q22" s="47"/>
    </row>
    <row r="23" spans="1:17" ht="18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"/>
      <c r="N23" s="51">
        <v>0</v>
      </c>
      <c r="O23" s="36">
        <v>0</v>
      </c>
      <c r="P23" s="47"/>
      <c r="Q23" s="47"/>
    </row>
    <row r="24" spans="1:17" ht="18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"/>
      <c r="N24" s="51">
        <v>0</v>
      </c>
      <c r="O24" s="36">
        <v>0</v>
      </c>
      <c r="P24" s="47"/>
      <c r="Q24" s="47"/>
    </row>
    <row r="25" spans="1:17" ht="18">
      <c r="A25" s="34"/>
      <c r="B25" s="34"/>
      <c r="C25" s="34"/>
      <c r="D25" s="34"/>
      <c r="E25" s="34"/>
      <c r="F25" s="34"/>
      <c r="G25" s="34"/>
      <c r="H25" s="34">
        <v>4</v>
      </c>
      <c r="I25" s="34"/>
      <c r="J25" s="35">
        <v>1</v>
      </c>
      <c r="K25" s="35"/>
      <c r="L25" s="35"/>
      <c r="M25" s="17"/>
      <c r="N25" s="52">
        <f>N26+N27</f>
        <v>0</v>
      </c>
      <c r="O25" s="37">
        <f>O26</f>
        <v>0</v>
      </c>
      <c r="P25" s="47"/>
      <c r="Q25" s="47"/>
    </row>
    <row r="26" spans="1:17" ht="18">
      <c r="A26" s="34"/>
      <c r="B26" s="34"/>
      <c r="C26" s="34"/>
      <c r="D26" s="34"/>
      <c r="E26" s="34"/>
      <c r="F26" s="34"/>
      <c r="G26" s="34"/>
      <c r="H26" s="34">
        <v>4</v>
      </c>
      <c r="I26" s="34"/>
      <c r="J26" s="34">
        <v>1</v>
      </c>
      <c r="K26" s="34">
        <v>1</v>
      </c>
      <c r="L26" s="34">
        <v>1</v>
      </c>
      <c r="M26" s="3">
        <v>1</v>
      </c>
      <c r="N26" s="51">
        <v>0</v>
      </c>
      <c r="O26" s="36">
        <v>0</v>
      </c>
      <c r="P26" s="47"/>
      <c r="Q26" s="47"/>
    </row>
    <row r="27" spans="1:17" ht="18">
      <c r="A27" s="34">
        <v>99</v>
      </c>
      <c r="B27" s="34"/>
      <c r="C27" s="34"/>
      <c r="D27" s="34"/>
      <c r="E27" s="34"/>
      <c r="F27" s="34"/>
      <c r="G27" s="34">
        <v>100</v>
      </c>
      <c r="H27" s="34">
        <v>4</v>
      </c>
      <c r="I27" s="34"/>
      <c r="J27" s="35">
        <v>1</v>
      </c>
      <c r="K27" s="34">
        <v>1</v>
      </c>
      <c r="L27" s="34">
        <v>1</v>
      </c>
      <c r="M27" s="3">
        <v>1</v>
      </c>
      <c r="N27" s="51">
        <v>0</v>
      </c>
      <c r="O27" s="37">
        <v>0</v>
      </c>
      <c r="P27" s="47"/>
      <c r="Q27" s="47"/>
    </row>
    <row r="28" spans="1:17" ht="18">
      <c r="A28" s="34"/>
      <c r="B28" s="34"/>
      <c r="C28" s="34"/>
      <c r="D28" s="34"/>
      <c r="E28" s="34"/>
      <c r="F28" s="34"/>
      <c r="G28" s="34"/>
      <c r="H28" s="34"/>
      <c r="I28" s="34"/>
      <c r="J28" s="35"/>
      <c r="K28" s="35"/>
      <c r="L28" s="34"/>
      <c r="M28" s="3"/>
      <c r="N28" s="52"/>
      <c r="O28" s="37"/>
      <c r="P28" s="47"/>
      <c r="Q28" s="47"/>
    </row>
    <row r="29" spans="1:17" ht="18">
      <c r="A29" s="34"/>
      <c r="B29" s="34"/>
      <c r="C29" s="34"/>
      <c r="D29" s="34"/>
      <c r="E29" s="34"/>
      <c r="F29" s="34"/>
      <c r="G29" s="34"/>
      <c r="H29" s="34"/>
      <c r="I29" s="34"/>
      <c r="J29" s="35"/>
      <c r="K29" s="35"/>
      <c r="L29" s="34"/>
      <c r="M29" s="3"/>
      <c r="N29" s="52"/>
      <c r="O29" s="37"/>
      <c r="P29" s="47"/>
      <c r="Q29" s="47"/>
    </row>
    <row r="30" spans="1:17" ht="18">
      <c r="A30" s="34"/>
      <c r="B30" s="34"/>
      <c r="C30" s="34"/>
      <c r="D30" s="34"/>
      <c r="E30" s="34"/>
      <c r="F30" s="34"/>
      <c r="G30" s="34"/>
      <c r="H30" s="35">
        <v>4</v>
      </c>
      <c r="I30" s="34"/>
      <c r="J30" s="35">
        <v>2</v>
      </c>
      <c r="K30" s="35"/>
      <c r="L30" s="34"/>
      <c r="M30" s="3"/>
      <c r="N30" s="52">
        <f>N31</f>
        <v>0</v>
      </c>
      <c r="O30" s="52">
        <f>O31</f>
        <v>1169299</v>
      </c>
      <c r="P30" s="47"/>
      <c r="Q30" s="47"/>
    </row>
    <row r="31" spans="1:17" ht="18">
      <c r="A31" s="34"/>
      <c r="B31" s="34"/>
      <c r="C31" s="34"/>
      <c r="D31" s="34"/>
      <c r="E31" s="34"/>
      <c r="F31" s="34"/>
      <c r="G31" s="34"/>
      <c r="H31" s="34">
        <v>4</v>
      </c>
      <c r="I31" s="34"/>
      <c r="J31" s="35">
        <v>2</v>
      </c>
      <c r="K31" s="35">
        <v>1</v>
      </c>
      <c r="L31" s="34"/>
      <c r="M31" s="3"/>
      <c r="N31" s="52">
        <f>N32+N33</f>
        <v>0</v>
      </c>
      <c r="O31" s="52">
        <f>O32+O33+O34</f>
        <v>1169299</v>
      </c>
      <c r="P31" s="47"/>
      <c r="Q31" s="47"/>
    </row>
    <row r="32" spans="1:17" ht="18">
      <c r="A32" s="34"/>
      <c r="B32" s="34"/>
      <c r="C32" s="34"/>
      <c r="D32" s="34"/>
      <c r="E32" s="34"/>
      <c r="F32" s="34"/>
      <c r="G32" s="34"/>
      <c r="H32" s="34">
        <v>4</v>
      </c>
      <c r="I32" s="34"/>
      <c r="J32" s="34">
        <v>2</v>
      </c>
      <c r="K32" s="34">
        <v>1</v>
      </c>
      <c r="L32" s="34">
        <v>1</v>
      </c>
      <c r="M32" s="3">
        <v>1</v>
      </c>
      <c r="N32" s="51">
        <v>0</v>
      </c>
      <c r="O32" s="36">
        <v>1169299</v>
      </c>
      <c r="P32" s="47"/>
      <c r="Q32" s="47"/>
    </row>
    <row r="33" spans="1:17" ht="18">
      <c r="A33" s="34"/>
      <c r="B33" s="34"/>
      <c r="C33" s="34"/>
      <c r="D33" s="34"/>
      <c r="E33" s="34"/>
      <c r="F33" s="34">
        <v>331</v>
      </c>
      <c r="G33" s="34">
        <v>100</v>
      </c>
      <c r="H33" s="34">
        <v>4</v>
      </c>
      <c r="I33" s="34"/>
      <c r="J33" s="34">
        <v>2</v>
      </c>
      <c r="K33" s="34">
        <v>1</v>
      </c>
      <c r="L33" s="34">
        <v>1</v>
      </c>
      <c r="M33" s="3">
        <v>1</v>
      </c>
      <c r="N33" s="51">
        <v>0</v>
      </c>
      <c r="O33" s="36">
        <v>0</v>
      </c>
      <c r="P33" s="47"/>
      <c r="Q33" s="47"/>
    </row>
    <row r="34" spans="1:17" ht="18">
      <c r="A34" s="34">
        <v>96</v>
      </c>
      <c r="B34" s="38"/>
      <c r="C34" s="38"/>
      <c r="D34" s="34"/>
      <c r="E34" s="38"/>
      <c r="F34" s="38"/>
      <c r="G34" s="38"/>
      <c r="H34" s="34">
        <v>4</v>
      </c>
      <c r="I34" s="34"/>
      <c r="J34" s="35">
        <v>2</v>
      </c>
      <c r="K34" s="35">
        <v>1</v>
      </c>
      <c r="L34" s="34">
        <v>1</v>
      </c>
      <c r="M34" s="3">
        <v>1</v>
      </c>
      <c r="N34" s="52">
        <v>0</v>
      </c>
      <c r="O34" s="37">
        <v>0</v>
      </c>
      <c r="P34" s="47"/>
      <c r="Q34" s="47"/>
    </row>
    <row r="35" spans="1:16" ht="18.75" thickBot="1">
      <c r="A35" s="39"/>
      <c r="B35" s="40"/>
      <c r="C35" s="40"/>
      <c r="D35" s="39"/>
      <c r="E35" s="40"/>
      <c r="F35" s="40"/>
      <c r="G35" s="40"/>
      <c r="H35" s="208" t="s">
        <v>15</v>
      </c>
      <c r="I35" s="208"/>
      <c r="J35" s="208"/>
      <c r="K35" s="208"/>
      <c r="L35" s="208"/>
      <c r="M35" s="39"/>
      <c r="N35" s="41">
        <f>N16+N25+N30</f>
        <v>0</v>
      </c>
      <c r="O35" s="41">
        <f>O16+O27+O30</f>
        <v>1169299</v>
      </c>
      <c r="P35" s="48"/>
    </row>
    <row r="36" spans="1:16" ht="18.75" thickTop="1">
      <c r="A36" s="3"/>
      <c r="B36" s="3"/>
      <c r="C36" s="3"/>
      <c r="D36" s="3"/>
      <c r="E36" s="3"/>
      <c r="F36" s="3"/>
      <c r="G36" s="3"/>
      <c r="H36" s="12"/>
      <c r="I36" s="12"/>
      <c r="J36" s="12"/>
      <c r="K36" s="12"/>
      <c r="L36" s="12"/>
      <c r="M36" s="3"/>
      <c r="N36" s="3"/>
      <c r="O36" s="3"/>
      <c r="P36" s="3"/>
    </row>
    <row r="37" spans="1:15" ht="18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</sheetData>
  <sheetProtection/>
  <mergeCells count="9">
    <mergeCell ref="H35:L35"/>
    <mergeCell ref="M13:O13"/>
    <mergeCell ref="A3:O3"/>
    <mergeCell ref="A1:O1"/>
    <mergeCell ref="N4:O4"/>
    <mergeCell ref="A13:L13"/>
    <mergeCell ref="N7:O7"/>
    <mergeCell ref="A14:I14"/>
    <mergeCell ref="J14:L14"/>
  </mergeCells>
  <printOptions horizontalCentered="1"/>
  <pageMargins left="0.3937007874015748" right="0.1968503937007874" top="0.3937007874015748" bottom="0.1968503937007874" header="0" footer="0"/>
  <pageSetup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0"/>
  <sheetViews>
    <sheetView view="pageBreakPreview" zoomScale="75" zoomScaleNormal="110" zoomScaleSheetLayoutView="75" zoomScalePageLayoutView="0" workbookViewId="0" topLeftCell="A182">
      <selection activeCell="N120" sqref="N120"/>
    </sheetView>
  </sheetViews>
  <sheetFormatPr defaultColWidth="11.421875" defaultRowHeight="12.75"/>
  <cols>
    <col min="1" max="1" width="9.8515625" style="0" customWidth="1"/>
    <col min="2" max="2" width="8.28125" style="0" bestFit="1" customWidth="1"/>
    <col min="3" max="3" width="5.57421875" style="0" bestFit="1" customWidth="1"/>
    <col min="4" max="4" width="3.7109375" style="0" customWidth="1"/>
    <col min="5" max="5" width="8.57421875" style="0" bestFit="1" customWidth="1"/>
    <col min="6" max="6" width="9.8515625" style="0" bestFit="1" customWidth="1"/>
    <col min="7" max="7" width="12.57421875" style="0" bestFit="1" customWidth="1"/>
    <col min="8" max="8" width="11.140625" style="0" bestFit="1" customWidth="1"/>
    <col min="9" max="9" width="11.421875" style="0" hidden="1" customWidth="1"/>
    <col min="10" max="10" width="5.8515625" style="0" customWidth="1"/>
    <col min="11" max="11" width="14.00390625" style="0" bestFit="1" customWidth="1"/>
    <col min="12" max="12" width="14.140625" style="0" bestFit="1" customWidth="1"/>
    <col min="13" max="13" width="6.140625" style="0" customWidth="1"/>
    <col min="14" max="14" width="33.00390625" style="0" customWidth="1"/>
    <col min="15" max="15" width="33.421875" style="0" customWidth="1"/>
    <col min="16" max="16" width="0.13671875" style="0" hidden="1" customWidth="1"/>
    <col min="17" max="17" width="3.00390625" style="0" customWidth="1"/>
    <col min="18" max="20" width="11.421875" style="0" hidden="1" customWidth="1"/>
  </cols>
  <sheetData>
    <row r="1" spans="1:17" ht="12.75">
      <c r="A1" s="214" t="s">
        <v>19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6"/>
      <c r="P1" s="4"/>
      <c r="Q1" s="5"/>
    </row>
    <row r="2" spans="1:17" ht="20.25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  <c r="P2" s="8"/>
      <c r="Q2" s="5"/>
    </row>
    <row r="3" spans="1:17" ht="15.75">
      <c r="A3" s="250" t="s">
        <v>21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2"/>
      <c r="P3" s="8"/>
      <c r="Q3" s="5"/>
    </row>
    <row r="4" spans="1:17" ht="15.75">
      <c r="A4" s="88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253" t="s">
        <v>26</v>
      </c>
      <c r="O4" s="254"/>
      <c r="P4" s="8"/>
      <c r="Q4" s="5"/>
    </row>
    <row r="5" spans="1:17" ht="15.75">
      <c r="A5" s="88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90"/>
      <c r="P5" s="8"/>
      <c r="Q5" s="5"/>
    </row>
    <row r="6" spans="1:17" ht="15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  <c r="P6" s="1"/>
      <c r="Q6" s="5"/>
    </row>
    <row r="7" spans="1:17" ht="20.25">
      <c r="A7" s="142" t="s">
        <v>28</v>
      </c>
      <c r="B7" s="45"/>
      <c r="C7" s="45"/>
      <c r="D7" s="45"/>
      <c r="E7" s="45"/>
      <c r="F7" s="94"/>
      <c r="G7" s="94"/>
      <c r="H7" s="94"/>
      <c r="I7" s="94"/>
      <c r="J7" s="94"/>
      <c r="K7" s="94"/>
      <c r="L7" s="94"/>
      <c r="M7" s="92"/>
      <c r="N7" s="255" t="s">
        <v>27</v>
      </c>
      <c r="O7" s="256"/>
      <c r="P7" s="9"/>
      <c r="Q7" s="5"/>
    </row>
    <row r="8" spans="1:17" ht="20.25">
      <c r="A8" s="142" t="s">
        <v>29</v>
      </c>
      <c r="B8" s="45"/>
      <c r="C8" s="45"/>
      <c r="D8" s="45"/>
      <c r="E8" s="45"/>
      <c r="F8" s="94"/>
      <c r="G8" s="94"/>
      <c r="H8" s="94"/>
      <c r="I8" s="94"/>
      <c r="J8" s="94"/>
      <c r="K8" s="94"/>
      <c r="L8" s="94"/>
      <c r="M8" s="92"/>
      <c r="N8" s="95" t="s">
        <v>2</v>
      </c>
      <c r="O8" s="96"/>
      <c r="P8" s="1"/>
      <c r="Q8" s="5"/>
    </row>
    <row r="9" spans="1:17" ht="20.25">
      <c r="A9" s="142" t="s">
        <v>44</v>
      </c>
      <c r="B9" s="45"/>
      <c r="C9" s="45"/>
      <c r="D9" s="45"/>
      <c r="E9" s="45"/>
      <c r="F9" s="94"/>
      <c r="G9" s="94"/>
      <c r="H9" s="94"/>
      <c r="I9" s="94"/>
      <c r="J9" s="94"/>
      <c r="K9" s="94"/>
      <c r="L9" s="94"/>
      <c r="M9" s="92"/>
      <c r="N9" s="95" t="s">
        <v>1</v>
      </c>
      <c r="O9" s="96"/>
      <c r="P9" s="1"/>
      <c r="Q9" s="5"/>
    </row>
    <row r="10" spans="1:17" ht="20.25">
      <c r="A10" s="142" t="s">
        <v>43</v>
      </c>
      <c r="B10" s="45"/>
      <c r="C10" s="45"/>
      <c r="D10" s="45"/>
      <c r="E10" s="43"/>
      <c r="F10" s="92"/>
      <c r="G10" s="92"/>
      <c r="H10" s="92"/>
      <c r="I10" s="92"/>
      <c r="J10" s="92"/>
      <c r="K10" s="92"/>
      <c r="L10" s="92"/>
      <c r="M10" s="92"/>
      <c r="N10" s="97" t="s">
        <v>0</v>
      </c>
      <c r="O10" s="98"/>
      <c r="P10" s="10"/>
      <c r="Q10" s="5"/>
    </row>
    <row r="11" spans="1:22" ht="21" thickBot="1">
      <c r="A11" s="143" t="s">
        <v>35</v>
      </c>
      <c r="B11" s="144"/>
      <c r="C11" s="145"/>
      <c r="D11" s="145"/>
      <c r="E11" s="145"/>
      <c r="F11" s="100"/>
      <c r="G11" s="100"/>
      <c r="H11" s="100"/>
      <c r="I11" s="100"/>
      <c r="J11" s="100"/>
      <c r="K11" s="100"/>
      <c r="L11" s="100"/>
      <c r="M11" s="100"/>
      <c r="N11" s="99"/>
      <c r="O11" s="101"/>
      <c r="P11" s="2"/>
      <c r="Q11" s="5"/>
      <c r="V11" s="62"/>
    </row>
    <row r="12" spans="1:17" ht="15.75" thickBot="1">
      <c r="A12" s="102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4"/>
      <c r="N12" s="100"/>
      <c r="O12" s="102"/>
      <c r="Q12" s="5"/>
    </row>
    <row r="13" spans="1:17" ht="15.75">
      <c r="A13" s="257" t="s">
        <v>23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9"/>
      <c r="M13" s="258" t="s">
        <v>20</v>
      </c>
      <c r="N13" s="258"/>
      <c r="O13" s="260"/>
      <c r="Q13" s="5"/>
    </row>
    <row r="14" spans="1:17" ht="15.75">
      <c r="A14" s="238" t="s">
        <v>18</v>
      </c>
      <c r="B14" s="239"/>
      <c r="C14" s="238"/>
      <c r="D14" s="238"/>
      <c r="E14" s="238"/>
      <c r="F14" s="238"/>
      <c r="G14" s="238"/>
      <c r="H14" s="238"/>
      <c r="I14" s="238"/>
      <c r="J14" s="240" t="s">
        <v>6</v>
      </c>
      <c r="K14" s="241"/>
      <c r="L14" s="242"/>
      <c r="M14" s="89" t="s">
        <v>11</v>
      </c>
      <c r="N14" s="105" t="s">
        <v>12</v>
      </c>
      <c r="O14" s="90" t="s">
        <v>13</v>
      </c>
      <c r="Q14" s="5"/>
    </row>
    <row r="15" spans="1:17" ht="48" thickBot="1">
      <c r="A15" s="106" t="s">
        <v>3</v>
      </c>
      <c r="B15" s="107" t="s">
        <v>25</v>
      </c>
      <c r="C15" s="106" t="s">
        <v>4</v>
      </c>
      <c r="D15" s="106" t="s">
        <v>22</v>
      </c>
      <c r="E15" s="106" t="s">
        <v>14</v>
      </c>
      <c r="F15" s="106" t="s">
        <v>10</v>
      </c>
      <c r="G15" s="106" t="s">
        <v>5</v>
      </c>
      <c r="H15" s="106" t="s">
        <v>32</v>
      </c>
      <c r="I15" s="108"/>
      <c r="J15" s="106" t="s">
        <v>7</v>
      </c>
      <c r="K15" s="108" t="s">
        <v>8</v>
      </c>
      <c r="L15" s="108" t="s">
        <v>9</v>
      </c>
      <c r="M15" s="109" t="s">
        <v>16</v>
      </c>
      <c r="N15" s="110" t="s">
        <v>17</v>
      </c>
      <c r="O15" s="111" t="s">
        <v>24</v>
      </c>
      <c r="Q15" s="56"/>
    </row>
    <row r="16" spans="1:17" ht="23.25">
      <c r="A16" s="122">
        <v>11</v>
      </c>
      <c r="B16" s="122"/>
      <c r="C16" s="122"/>
      <c r="D16" s="122">
        <v>1</v>
      </c>
      <c r="E16" s="122"/>
      <c r="F16" s="122">
        <v>331</v>
      </c>
      <c r="G16" s="122"/>
      <c r="H16" s="67">
        <v>2</v>
      </c>
      <c r="I16" s="66"/>
      <c r="J16" s="67">
        <v>1</v>
      </c>
      <c r="K16" s="66"/>
      <c r="L16" s="66"/>
      <c r="M16" s="68"/>
      <c r="N16" s="69">
        <f>N17+N19+N20+N22+N24+N26+N27+N28+N29+N23+N21+N25</f>
        <v>2136926</v>
      </c>
      <c r="O16" s="69">
        <f>O17+O19+O20+O22+O24+O26+O27+O28+O29+O23+O21+O25</f>
        <v>2136926</v>
      </c>
      <c r="Q16" s="56"/>
    </row>
    <row r="17" spans="1:17" ht="23.25">
      <c r="A17" s="42"/>
      <c r="B17" s="42"/>
      <c r="C17" s="42"/>
      <c r="D17" s="42"/>
      <c r="E17" s="42"/>
      <c r="F17" s="42"/>
      <c r="G17" s="42"/>
      <c r="H17" s="71">
        <v>2</v>
      </c>
      <c r="I17" s="70"/>
      <c r="J17" s="71">
        <v>1</v>
      </c>
      <c r="K17" s="71">
        <v>1</v>
      </c>
      <c r="L17" s="70"/>
      <c r="M17" s="68"/>
      <c r="N17" s="69">
        <f>N18</f>
        <v>1737520</v>
      </c>
      <c r="O17" s="69">
        <f>O18</f>
        <v>1737520</v>
      </c>
      <c r="Q17" s="56"/>
    </row>
    <row r="18" spans="1:17" ht="23.25">
      <c r="A18" s="42"/>
      <c r="B18" s="42"/>
      <c r="C18" s="42"/>
      <c r="D18" s="42"/>
      <c r="E18" s="42"/>
      <c r="F18" s="42"/>
      <c r="G18" s="42">
        <v>100</v>
      </c>
      <c r="H18" s="70">
        <v>2</v>
      </c>
      <c r="I18" s="70"/>
      <c r="J18" s="70">
        <v>1</v>
      </c>
      <c r="K18" s="70">
        <v>1</v>
      </c>
      <c r="L18" s="70">
        <v>1</v>
      </c>
      <c r="M18" s="68">
        <v>1</v>
      </c>
      <c r="N18" s="72">
        <v>1737520</v>
      </c>
      <c r="O18" s="73">
        <v>1737520</v>
      </c>
      <c r="Q18" s="56"/>
    </row>
    <row r="19" spans="1:17" ht="23.25">
      <c r="A19" s="42"/>
      <c r="B19" s="42"/>
      <c r="C19" s="42"/>
      <c r="D19" s="42"/>
      <c r="E19" s="42"/>
      <c r="F19" s="42"/>
      <c r="G19" s="42">
        <v>100</v>
      </c>
      <c r="H19" s="70">
        <v>2</v>
      </c>
      <c r="I19" s="70"/>
      <c r="J19" s="70">
        <v>1</v>
      </c>
      <c r="K19" s="70">
        <v>1</v>
      </c>
      <c r="L19" s="70">
        <v>2</v>
      </c>
      <c r="M19" s="68">
        <v>1</v>
      </c>
      <c r="N19" s="72">
        <v>0</v>
      </c>
      <c r="O19" s="73">
        <v>0</v>
      </c>
      <c r="Q19" s="56"/>
    </row>
    <row r="20" spans="1:17" ht="23.25">
      <c r="A20" s="42"/>
      <c r="B20" s="42"/>
      <c r="C20" s="42"/>
      <c r="D20" s="42"/>
      <c r="E20" s="42"/>
      <c r="F20" s="42"/>
      <c r="G20" s="42"/>
      <c r="H20" s="70">
        <v>2</v>
      </c>
      <c r="I20" s="70"/>
      <c r="J20" s="70">
        <v>1</v>
      </c>
      <c r="K20" s="70">
        <v>1</v>
      </c>
      <c r="L20" s="70">
        <v>2</v>
      </c>
      <c r="M20" s="68">
        <v>3</v>
      </c>
      <c r="N20" s="72">
        <v>0</v>
      </c>
      <c r="O20" s="73">
        <v>0</v>
      </c>
      <c r="Q20" s="56"/>
    </row>
    <row r="21" spans="1:17" ht="23.25">
      <c r="A21" s="42"/>
      <c r="B21" s="42"/>
      <c r="C21" s="42"/>
      <c r="D21" s="42"/>
      <c r="E21" s="42"/>
      <c r="F21" s="42"/>
      <c r="G21" s="42"/>
      <c r="H21" s="70">
        <v>2</v>
      </c>
      <c r="I21" s="70"/>
      <c r="J21" s="70">
        <v>1</v>
      </c>
      <c r="K21" s="70">
        <v>1</v>
      </c>
      <c r="L21" s="70">
        <v>2</v>
      </c>
      <c r="M21" s="68">
        <v>6</v>
      </c>
      <c r="N21" s="72">
        <v>0</v>
      </c>
      <c r="O21" s="73">
        <v>0</v>
      </c>
      <c r="Q21" s="56"/>
    </row>
    <row r="22" spans="1:17" ht="23.25">
      <c r="A22" s="42"/>
      <c r="B22" s="42"/>
      <c r="C22" s="42"/>
      <c r="D22" s="42"/>
      <c r="E22" s="42"/>
      <c r="F22" s="42"/>
      <c r="G22" s="42"/>
      <c r="H22" s="70">
        <v>2</v>
      </c>
      <c r="I22" s="70"/>
      <c r="J22" s="70">
        <v>1</v>
      </c>
      <c r="K22" s="70">
        <v>1</v>
      </c>
      <c r="L22" s="70">
        <v>2</v>
      </c>
      <c r="M22" s="68">
        <v>3</v>
      </c>
      <c r="N22" s="72">
        <v>0</v>
      </c>
      <c r="O22" s="73">
        <v>0</v>
      </c>
      <c r="Q22" s="56"/>
    </row>
    <row r="23" spans="1:17" ht="23.25">
      <c r="A23" s="42"/>
      <c r="B23" s="42"/>
      <c r="C23" s="42"/>
      <c r="D23" s="42"/>
      <c r="E23" s="42"/>
      <c r="F23" s="42"/>
      <c r="G23" s="42"/>
      <c r="H23" s="70">
        <v>2</v>
      </c>
      <c r="I23" s="70"/>
      <c r="J23" s="70">
        <v>1</v>
      </c>
      <c r="K23" s="70">
        <v>1</v>
      </c>
      <c r="L23" s="70">
        <v>2</v>
      </c>
      <c r="M23" s="68">
        <v>3</v>
      </c>
      <c r="N23" s="72">
        <v>0</v>
      </c>
      <c r="O23" s="73">
        <v>0</v>
      </c>
      <c r="Q23" s="56"/>
    </row>
    <row r="24" spans="1:20" ht="23.25">
      <c r="A24" s="42"/>
      <c r="B24" s="42"/>
      <c r="C24" s="42"/>
      <c r="D24" s="42"/>
      <c r="E24" s="42"/>
      <c r="F24" s="42"/>
      <c r="G24" s="42">
        <v>100</v>
      </c>
      <c r="H24" s="70">
        <v>2</v>
      </c>
      <c r="I24" s="70"/>
      <c r="J24" s="70">
        <v>1</v>
      </c>
      <c r="K24" s="70">
        <v>1</v>
      </c>
      <c r="L24" s="70">
        <v>3</v>
      </c>
      <c r="M24" s="68">
        <v>1</v>
      </c>
      <c r="N24" s="72">
        <v>124452</v>
      </c>
      <c r="O24" s="73">
        <v>124452</v>
      </c>
      <c r="Q24" s="56"/>
      <c r="T24">
        <v>0</v>
      </c>
    </row>
    <row r="25" spans="1:17" ht="23.25">
      <c r="A25" s="42"/>
      <c r="B25" s="42"/>
      <c r="C25" s="42"/>
      <c r="D25" s="42"/>
      <c r="E25" s="42"/>
      <c r="F25" s="42"/>
      <c r="G25" s="42"/>
      <c r="H25" s="70">
        <v>2</v>
      </c>
      <c r="I25" s="70"/>
      <c r="J25" s="70">
        <v>1</v>
      </c>
      <c r="K25" s="70">
        <v>1</v>
      </c>
      <c r="L25" s="70">
        <v>4</v>
      </c>
      <c r="M25" s="68">
        <v>1</v>
      </c>
      <c r="N25" s="72">
        <v>0</v>
      </c>
      <c r="O25" s="73"/>
      <c r="Q25" s="56"/>
    </row>
    <row r="26" spans="1:17" ht="23.25">
      <c r="A26" s="42"/>
      <c r="B26" s="42"/>
      <c r="C26" s="42"/>
      <c r="D26" s="42"/>
      <c r="E26" s="42"/>
      <c r="F26" s="42"/>
      <c r="G26" s="42"/>
      <c r="H26" s="70">
        <v>2</v>
      </c>
      <c r="I26" s="70"/>
      <c r="J26" s="70">
        <v>1</v>
      </c>
      <c r="K26" s="70">
        <v>1</v>
      </c>
      <c r="L26" s="70">
        <v>4</v>
      </c>
      <c r="M26" s="68">
        <v>1</v>
      </c>
      <c r="N26" s="72">
        <v>0</v>
      </c>
      <c r="O26" s="73">
        <v>0</v>
      </c>
      <c r="Q26" s="56"/>
    </row>
    <row r="27" spans="1:17" ht="23.25">
      <c r="A27" s="42"/>
      <c r="B27" s="42"/>
      <c r="C27" s="42"/>
      <c r="D27" s="42"/>
      <c r="E27" s="42"/>
      <c r="F27" s="42"/>
      <c r="G27" s="42"/>
      <c r="H27" s="70">
        <v>2</v>
      </c>
      <c r="I27" s="70"/>
      <c r="J27" s="70">
        <v>1</v>
      </c>
      <c r="K27" s="70">
        <v>1</v>
      </c>
      <c r="L27" s="70">
        <v>5</v>
      </c>
      <c r="M27" s="68">
        <v>3</v>
      </c>
      <c r="N27" s="72">
        <v>0</v>
      </c>
      <c r="O27" s="73">
        <v>0</v>
      </c>
      <c r="Q27" s="56"/>
    </row>
    <row r="28" spans="1:17" ht="23.25">
      <c r="A28" s="42"/>
      <c r="B28" s="42"/>
      <c r="C28" s="42"/>
      <c r="D28" s="42"/>
      <c r="E28" s="42"/>
      <c r="F28" s="42"/>
      <c r="G28" s="42"/>
      <c r="H28" s="70">
        <v>2</v>
      </c>
      <c r="I28" s="70"/>
      <c r="J28" s="70">
        <v>1</v>
      </c>
      <c r="K28" s="70">
        <v>1</v>
      </c>
      <c r="L28" s="70">
        <v>5</v>
      </c>
      <c r="M28" s="68">
        <v>4</v>
      </c>
      <c r="N28" s="72">
        <v>0</v>
      </c>
      <c r="O28" s="73">
        <v>0</v>
      </c>
      <c r="Q28" s="56"/>
    </row>
    <row r="29" spans="1:17" ht="23.25">
      <c r="A29" s="42"/>
      <c r="B29" s="42"/>
      <c r="C29" s="42"/>
      <c r="D29" s="42"/>
      <c r="E29" s="42"/>
      <c r="F29" s="42"/>
      <c r="G29" s="42"/>
      <c r="H29" s="71">
        <v>2</v>
      </c>
      <c r="I29" s="70"/>
      <c r="J29" s="71">
        <v>1</v>
      </c>
      <c r="K29" s="71">
        <v>2</v>
      </c>
      <c r="L29" s="70"/>
      <c r="M29" s="68"/>
      <c r="N29" s="69">
        <f>N30+N31+N32+N33+N36</f>
        <v>274954</v>
      </c>
      <c r="O29" s="69">
        <f>O30+O31+O32+O33+O36</f>
        <v>274954</v>
      </c>
      <c r="Q29" s="56"/>
    </row>
    <row r="30" spans="1:17" ht="23.25">
      <c r="A30" s="42"/>
      <c r="B30" s="42"/>
      <c r="C30" s="42"/>
      <c r="D30" s="42"/>
      <c r="E30" s="42"/>
      <c r="F30" s="42"/>
      <c r="G30" s="42"/>
      <c r="H30" s="70">
        <v>2</v>
      </c>
      <c r="I30" s="70"/>
      <c r="J30" s="70">
        <v>1</v>
      </c>
      <c r="K30" s="70">
        <v>2</v>
      </c>
      <c r="L30" s="70">
        <v>2</v>
      </c>
      <c r="M30" s="68">
        <v>2</v>
      </c>
      <c r="N30" s="72">
        <v>0</v>
      </c>
      <c r="O30" s="73">
        <v>0</v>
      </c>
      <c r="Q30" s="56"/>
    </row>
    <row r="31" spans="1:17" ht="23.25">
      <c r="A31" s="42"/>
      <c r="B31" s="42"/>
      <c r="C31" s="42"/>
      <c r="D31" s="42"/>
      <c r="E31" s="42"/>
      <c r="F31" s="42"/>
      <c r="G31" s="42"/>
      <c r="H31" s="70">
        <v>2</v>
      </c>
      <c r="I31" s="70"/>
      <c r="J31" s="70">
        <v>1</v>
      </c>
      <c r="K31" s="70">
        <v>2</v>
      </c>
      <c r="L31" s="70">
        <v>2</v>
      </c>
      <c r="M31" s="68">
        <v>2</v>
      </c>
      <c r="N31" s="72">
        <v>0</v>
      </c>
      <c r="O31" s="73">
        <v>0</v>
      </c>
      <c r="Q31" s="56"/>
    </row>
    <row r="32" spans="1:17" ht="23.25">
      <c r="A32" s="42"/>
      <c r="B32" s="42"/>
      <c r="C32" s="42"/>
      <c r="D32" s="42"/>
      <c r="E32" s="42"/>
      <c r="F32" s="42"/>
      <c r="G32" s="42"/>
      <c r="H32" s="70">
        <v>2</v>
      </c>
      <c r="I32" s="70"/>
      <c r="J32" s="70">
        <v>1</v>
      </c>
      <c r="K32" s="70">
        <v>2</v>
      </c>
      <c r="L32" s="70">
        <v>2</v>
      </c>
      <c r="M32" s="68">
        <v>4</v>
      </c>
      <c r="N32" s="72">
        <v>0</v>
      </c>
      <c r="O32" s="73">
        <v>0</v>
      </c>
      <c r="Q32" s="56"/>
    </row>
    <row r="33" spans="1:17" ht="23.25">
      <c r="A33" s="123"/>
      <c r="B33" s="123"/>
      <c r="C33" s="123"/>
      <c r="D33" s="123"/>
      <c r="E33" s="123"/>
      <c r="F33" s="123"/>
      <c r="G33" s="123"/>
      <c r="H33" s="71">
        <v>2</v>
      </c>
      <c r="I33" s="71"/>
      <c r="J33" s="71">
        <v>1</v>
      </c>
      <c r="K33" s="71">
        <v>3</v>
      </c>
      <c r="L33" s="71"/>
      <c r="M33" s="74"/>
      <c r="N33" s="75">
        <f>SUM(N34:N35)</f>
        <v>0</v>
      </c>
      <c r="O33" s="75">
        <f>SUM(O34:O35)</f>
        <v>0</v>
      </c>
      <c r="Q33" s="56"/>
    </row>
    <row r="34" spans="1:17" ht="23.25">
      <c r="A34" s="42"/>
      <c r="B34" s="42"/>
      <c r="C34" s="42"/>
      <c r="D34" s="42"/>
      <c r="E34" s="42"/>
      <c r="F34" s="42"/>
      <c r="G34" s="42"/>
      <c r="H34" s="70">
        <v>2</v>
      </c>
      <c r="I34" s="70"/>
      <c r="J34" s="70">
        <v>1</v>
      </c>
      <c r="K34" s="70">
        <v>3</v>
      </c>
      <c r="L34" s="70">
        <v>1</v>
      </c>
      <c r="M34" s="68">
        <v>1</v>
      </c>
      <c r="N34" s="72">
        <v>0</v>
      </c>
      <c r="O34" s="72">
        <v>0</v>
      </c>
      <c r="Q34" s="56"/>
    </row>
    <row r="35" spans="1:17" ht="23.25">
      <c r="A35" s="42"/>
      <c r="B35" s="42"/>
      <c r="C35" s="42"/>
      <c r="D35" s="42"/>
      <c r="E35" s="42"/>
      <c r="F35" s="42"/>
      <c r="G35" s="42"/>
      <c r="H35" s="70">
        <v>2</v>
      </c>
      <c r="I35" s="70"/>
      <c r="J35" s="70">
        <v>1</v>
      </c>
      <c r="K35" s="70">
        <v>3</v>
      </c>
      <c r="L35" s="70">
        <v>2</v>
      </c>
      <c r="M35" s="68">
        <v>1</v>
      </c>
      <c r="N35" s="72">
        <v>0</v>
      </c>
      <c r="O35" s="73">
        <v>0</v>
      </c>
      <c r="Q35" s="56"/>
    </row>
    <row r="36" spans="1:17" ht="23.25">
      <c r="A36" s="42"/>
      <c r="B36" s="42"/>
      <c r="C36" s="42"/>
      <c r="D36" s="42"/>
      <c r="E36" s="42"/>
      <c r="F36" s="42"/>
      <c r="G36" s="42"/>
      <c r="H36" s="71">
        <v>2</v>
      </c>
      <c r="I36" s="70"/>
      <c r="J36" s="71">
        <v>1</v>
      </c>
      <c r="K36" s="71">
        <v>5</v>
      </c>
      <c r="L36" s="71"/>
      <c r="M36" s="74"/>
      <c r="N36" s="75">
        <f>N37+N38+N39</f>
        <v>274954</v>
      </c>
      <c r="O36" s="75">
        <f>O37+O38+O39</f>
        <v>274954</v>
      </c>
      <c r="P36" s="61">
        <f>P37+P38+P39</f>
        <v>0</v>
      </c>
      <c r="Q36" s="46">
        <f>Q37+Q38+Q39</f>
        <v>0</v>
      </c>
    </row>
    <row r="37" spans="1:17" ht="23.25">
      <c r="A37" s="42"/>
      <c r="B37" s="42"/>
      <c r="C37" s="42"/>
      <c r="D37" s="42"/>
      <c r="E37" s="42"/>
      <c r="F37" s="42"/>
      <c r="G37" s="42">
        <v>100</v>
      </c>
      <c r="H37" s="70">
        <v>2</v>
      </c>
      <c r="I37" s="70"/>
      <c r="J37" s="70">
        <v>1</v>
      </c>
      <c r="K37" s="70">
        <v>5</v>
      </c>
      <c r="L37" s="70">
        <v>1</v>
      </c>
      <c r="M37" s="68">
        <v>1</v>
      </c>
      <c r="N37" s="72">
        <v>125509</v>
      </c>
      <c r="O37" s="73">
        <v>125509</v>
      </c>
      <c r="Q37" s="56"/>
    </row>
    <row r="38" spans="1:17" ht="23.25">
      <c r="A38" s="42"/>
      <c r="B38" s="42"/>
      <c r="C38" s="42"/>
      <c r="D38" s="42"/>
      <c r="E38" s="42"/>
      <c r="F38" s="42"/>
      <c r="G38" s="42">
        <v>100</v>
      </c>
      <c r="H38" s="70">
        <v>2</v>
      </c>
      <c r="I38" s="70"/>
      <c r="J38" s="70">
        <v>1</v>
      </c>
      <c r="K38" s="70">
        <v>5</v>
      </c>
      <c r="L38" s="70">
        <v>2</v>
      </c>
      <c r="M38" s="68">
        <v>1</v>
      </c>
      <c r="N38" s="72">
        <v>132200</v>
      </c>
      <c r="O38" s="73">
        <v>132200</v>
      </c>
      <c r="Q38" s="56"/>
    </row>
    <row r="39" spans="1:17" ht="23.25">
      <c r="A39" s="42"/>
      <c r="B39" s="42"/>
      <c r="C39" s="42"/>
      <c r="D39" s="42"/>
      <c r="E39" s="42"/>
      <c r="F39" s="42"/>
      <c r="G39" s="42">
        <v>100</v>
      </c>
      <c r="H39" s="70">
        <v>2</v>
      </c>
      <c r="I39" s="70"/>
      <c r="J39" s="70">
        <v>1</v>
      </c>
      <c r="K39" s="70">
        <v>5</v>
      </c>
      <c r="L39" s="70">
        <v>3</v>
      </c>
      <c r="M39" s="68">
        <v>1</v>
      </c>
      <c r="N39" s="72">
        <v>17245</v>
      </c>
      <c r="O39" s="73">
        <v>17245</v>
      </c>
      <c r="Q39" s="56"/>
    </row>
    <row r="40" spans="1:17" ht="23.25">
      <c r="A40" s="42"/>
      <c r="B40" s="42"/>
      <c r="C40" s="42"/>
      <c r="D40" s="42"/>
      <c r="E40" s="42"/>
      <c r="F40" s="42"/>
      <c r="G40" s="42"/>
      <c r="H40" s="71">
        <v>2</v>
      </c>
      <c r="I40" s="71"/>
      <c r="J40" s="71">
        <v>1</v>
      </c>
      <c r="K40" s="71">
        <v>6</v>
      </c>
      <c r="L40" s="71"/>
      <c r="M40" s="74"/>
      <c r="N40" s="75">
        <f>N41</f>
        <v>0</v>
      </c>
      <c r="O40" s="75">
        <f>O41</f>
        <v>0</v>
      </c>
      <c r="Q40" s="56"/>
    </row>
    <row r="41" spans="1:17" ht="23.25">
      <c r="A41" s="42"/>
      <c r="B41" s="42"/>
      <c r="C41" s="42"/>
      <c r="D41" s="42"/>
      <c r="E41" s="42"/>
      <c r="F41" s="42"/>
      <c r="G41" s="42"/>
      <c r="H41" s="70">
        <v>2</v>
      </c>
      <c r="I41" s="70"/>
      <c r="J41" s="70">
        <v>1</v>
      </c>
      <c r="K41" s="70">
        <v>6</v>
      </c>
      <c r="L41" s="70">
        <v>1</v>
      </c>
      <c r="M41" s="68"/>
      <c r="N41" s="72">
        <v>0</v>
      </c>
      <c r="O41" s="73">
        <v>0</v>
      </c>
      <c r="Q41" s="56"/>
    </row>
    <row r="42" spans="1:18" ht="23.25">
      <c r="A42" s="42"/>
      <c r="B42" s="42"/>
      <c r="C42" s="42"/>
      <c r="D42" s="42"/>
      <c r="E42" s="42"/>
      <c r="F42" s="42"/>
      <c r="G42" s="42"/>
      <c r="H42" s="71">
        <v>2</v>
      </c>
      <c r="I42" s="70"/>
      <c r="J42" s="71">
        <v>2</v>
      </c>
      <c r="K42" s="71"/>
      <c r="L42" s="70"/>
      <c r="M42" s="68"/>
      <c r="N42" s="69">
        <f>N43+N51+N54+N58+N63+N68+N71+N78</f>
        <v>7411684</v>
      </c>
      <c r="O42" s="69">
        <f>O43+O51+O54+O58+O63+O68+O71+O78</f>
        <v>529488</v>
      </c>
      <c r="P42" s="57"/>
      <c r="Q42" s="58"/>
      <c r="R42" s="57"/>
    </row>
    <row r="43" spans="1:18" ht="23.25">
      <c r="A43" s="42"/>
      <c r="B43" s="42"/>
      <c r="C43" s="42"/>
      <c r="D43" s="42"/>
      <c r="E43" s="42"/>
      <c r="F43" s="42"/>
      <c r="G43" s="42"/>
      <c r="H43" s="71">
        <v>2</v>
      </c>
      <c r="I43" s="70"/>
      <c r="J43" s="71">
        <v>2</v>
      </c>
      <c r="K43" s="71">
        <v>1</v>
      </c>
      <c r="L43" s="70"/>
      <c r="M43" s="68"/>
      <c r="N43" s="69">
        <f>SUM(N44:N50)</f>
        <v>200720</v>
      </c>
      <c r="O43" s="69">
        <f>SUM(O44:O50)</f>
        <v>160158</v>
      </c>
      <c r="P43" s="57"/>
      <c r="Q43" s="58"/>
      <c r="R43" s="57"/>
    </row>
    <row r="44" spans="1:17" ht="23.25">
      <c r="A44" s="42"/>
      <c r="B44" s="42"/>
      <c r="C44" s="42"/>
      <c r="D44" s="42"/>
      <c r="E44" s="42"/>
      <c r="F44" s="42"/>
      <c r="G44" s="42">
        <v>100</v>
      </c>
      <c r="H44" s="70">
        <v>2</v>
      </c>
      <c r="I44" s="70"/>
      <c r="J44" s="70">
        <v>2</v>
      </c>
      <c r="K44" s="70">
        <v>1</v>
      </c>
      <c r="L44" s="70">
        <v>2</v>
      </c>
      <c r="M44" s="68">
        <v>1</v>
      </c>
      <c r="N44" s="72">
        <v>34345</v>
      </c>
      <c r="O44" s="73">
        <v>29359</v>
      </c>
      <c r="Q44" s="56"/>
    </row>
    <row r="45" spans="1:17" ht="23.25">
      <c r="A45" s="42"/>
      <c r="B45" s="42"/>
      <c r="C45" s="42"/>
      <c r="D45" s="42"/>
      <c r="E45" s="42"/>
      <c r="F45" s="42"/>
      <c r="G45" s="42">
        <v>100</v>
      </c>
      <c r="H45" s="70">
        <v>2</v>
      </c>
      <c r="I45" s="70"/>
      <c r="J45" s="70">
        <v>2</v>
      </c>
      <c r="K45" s="70">
        <v>1</v>
      </c>
      <c r="L45" s="70">
        <v>3</v>
      </c>
      <c r="M45" s="68">
        <v>1</v>
      </c>
      <c r="N45" s="72">
        <v>76060</v>
      </c>
      <c r="O45" s="73">
        <v>58453</v>
      </c>
      <c r="Q45" s="56"/>
    </row>
    <row r="46" spans="1:17" ht="23.25">
      <c r="A46" s="42"/>
      <c r="B46" s="42"/>
      <c r="C46" s="42"/>
      <c r="D46" s="42"/>
      <c r="E46" s="42"/>
      <c r="F46" s="42"/>
      <c r="G46" s="42"/>
      <c r="H46" s="70">
        <v>2</v>
      </c>
      <c r="I46" s="70"/>
      <c r="J46" s="70">
        <v>2</v>
      </c>
      <c r="K46" s="70">
        <v>1</v>
      </c>
      <c r="L46" s="70">
        <v>4</v>
      </c>
      <c r="M46" s="68">
        <v>1</v>
      </c>
      <c r="N46" s="72">
        <v>0</v>
      </c>
      <c r="O46" s="73">
        <v>0</v>
      </c>
      <c r="Q46" s="56"/>
    </row>
    <row r="47" spans="1:17" ht="23.25">
      <c r="A47" s="42"/>
      <c r="B47" s="42"/>
      <c r="C47" s="42"/>
      <c r="D47" s="42"/>
      <c r="E47" s="42"/>
      <c r="F47" s="42"/>
      <c r="G47" s="42">
        <v>100</v>
      </c>
      <c r="H47" s="70">
        <v>2</v>
      </c>
      <c r="I47" s="70"/>
      <c r="J47" s="70">
        <v>2</v>
      </c>
      <c r="K47" s="70">
        <v>1</v>
      </c>
      <c r="L47" s="70">
        <v>5</v>
      </c>
      <c r="M47" s="68">
        <v>1</v>
      </c>
      <c r="N47" s="72">
        <v>17969</v>
      </c>
      <c r="O47" s="73">
        <v>0</v>
      </c>
      <c r="Q47" s="56"/>
    </row>
    <row r="48" spans="1:17" ht="23.25">
      <c r="A48" s="42"/>
      <c r="B48" s="42"/>
      <c r="C48" s="42"/>
      <c r="D48" s="42"/>
      <c r="E48" s="42"/>
      <c r="F48" s="42"/>
      <c r="G48" s="42">
        <v>100</v>
      </c>
      <c r="H48" s="70">
        <v>2</v>
      </c>
      <c r="I48" s="70"/>
      <c r="J48" s="70">
        <v>2</v>
      </c>
      <c r="K48" s="70">
        <v>1</v>
      </c>
      <c r="L48" s="70">
        <v>6</v>
      </c>
      <c r="M48" s="68">
        <v>1</v>
      </c>
      <c r="N48" s="72">
        <v>68749</v>
      </c>
      <c r="O48" s="73">
        <v>68749</v>
      </c>
      <c r="Q48" s="56"/>
    </row>
    <row r="49" spans="1:17" ht="23.25">
      <c r="A49" s="42"/>
      <c r="B49" s="42"/>
      <c r="C49" s="42"/>
      <c r="D49" s="42"/>
      <c r="E49" s="42"/>
      <c r="F49" s="42"/>
      <c r="G49" s="42">
        <v>100</v>
      </c>
      <c r="H49" s="70">
        <v>2</v>
      </c>
      <c r="I49" s="70"/>
      <c r="J49" s="70">
        <v>2</v>
      </c>
      <c r="K49" s="70">
        <v>1</v>
      </c>
      <c r="L49" s="70">
        <v>7</v>
      </c>
      <c r="M49" s="68">
        <v>1</v>
      </c>
      <c r="N49" s="72">
        <v>1853</v>
      </c>
      <c r="O49" s="73">
        <v>1853</v>
      </c>
      <c r="Q49" s="56"/>
    </row>
    <row r="50" spans="1:17" ht="23.25">
      <c r="A50" s="42"/>
      <c r="B50" s="42"/>
      <c r="C50" s="42"/>
      <c r="D50" s="42"/>
      <c r="E50" s="42"/>
      <c r="F50" s="42"/>
      <c r="G50" s="42">
        <v>100</v>
      </c>
      <c r="H50" s="70">
        <v>2</v>
      </c>
      <c r="I50" s="70"/>
      <c r="J50" s="70">
        <v>2</v>
      </c>
      <c r="K50" s="70">
        <v>1</v>
      </c>
      <c r="L50" s="70">
        <v>8</v>
      </c>
      <c r="M50" s="68">
        <v>1</v>
      </c>
      <c r="N50" s="72">
        <v>1744</v>
      </c>
      <c r="O50" s="73">
        <v>1744</v>
      </c>
      <c r="Q50" s="56"/>
    </row>
    <row r="51" spans="1:17" ht="23.25">
      <c r="A51" s="42"/>
      <c r="B51" s="42"/>
      <c r="C51" s="42"/>
      <c r="D51" s="42"/>
      <c r="E51" s="42"/>
      <c r="F51" s="42"/>
      <c r="G51" s="42"/>
      <c r="H51" s="71">
        <v>2</v>
      </c>
      <c r="I51" s="70"/>
      <c r="J51" s="71">
        <v>2</v>
      </c>
      <c r="K51" s="71">
        <v>2</v>
      </c>
      <c r="L51" s="71"/>
      <c r="M51" s="74"/>
      <c r="N51" s="69">
        <f>SUM(N52:N53)</f>
        <v>46634</v>
      </c>
      <c r="O51" s="69">
        <f>SUM(O52:O53)</f>
        <v>0</v>
      </c>
      <c r="Q51" s="56"/>
    </row>
    <row r="52" spans="1:17" ht="23.25">
      <c r="A52" s="42"/>
      <c r="B52" s="42"/>
      <c r="C52" s="42"/>
      <c r="D52" s="42"/>
      <c r="E52" s="42"/>
      <c r="F52" s="42"/>
      <c r="G52" s="42">
        <v>100</v>
      </c>
      <c r="H52" s="70">
        <v>2</v>
      </c>
      <c r="I52" s="70"/>
      <c r="J52" s="70">
        <v>2</v>
      </c>
      <c r="K52" s="70">
        <v>2</v>
      </c>
      <c r="L52" s="70">
        <v>1</v>
      </c>
      <c r="M52" s="68">
        <v>1</v>
      </c>
      <c r="N52" s="72">
        <v>0</v>
      </c>
      <c r="O52" s="73">
        <v>0</v>
      </c>
      <c r="Q52" s="56"/>
    </row>
    <row r="53" spans="1:17" ht="23.25">
      <c r="A53" s="42"/>
      <c r="B53" s="42"/>
      <c r="C53" s="42"/>
      <c r="D53" s="42"/>
      <c r="E53" s="42"/>
      <c r="F53" s="42"/>
      <c r="G53" s="42"/>
      <c r="H53" s="70">
        <v>2</v>
      </c>
      <c r="I53" s="70"/>
      <c r="J53" s="70">
        <v>2</v>
      </c>
      <c r="K53" s="70">
        <v>2</v>
      </c>
      <c r="L53" s="70">
        <v>2</v>
      </c>
      <c r="M53" s="68">
        <v>1</v>
      </c>
      <c r="N53" s="72">
        <v>46634</v>
      </c>
      <c r="O53" s="73">
        <v>0</v>
      </c>
      <c r="P53" s="57"/>
      <c r="Q53" s="60"/>
    </row>
    <row r="54" spans="1:17" ht="23.25">
      <c r="A54" s="42"/>
      <c r="B54" s="42"/>
      <c r="C54" s="42"/>
      <c r="D54" s="42"/>
      <c r="E54" s="42"/>
      <c r="F54" s="42"/>
      <c r="G54" s="42"/>
      <c r="H54" s="71">
        <v>2</v>
      </c>
      <c r="I54" s="71"/>
      <c r="J54" s="71">
        <v>2</v>
      </c>
      <c r="K54" s="71">
        <v>3</v>
      </c>
      <c r="L54" s="71"/>
      <c r="M54" s="74"/>
      <c r="N54" s="75">
        <f>N55+N56+N57</f>
        <v>66300</v>
      </c>
      <c r="O54" s="75">
        <f>O55+O56+O57</f>
        <v>0</v>
      </c>
      <c r="Q54" s="56"/>
    </row>
    <row r="55" spans="1:17" ht="23.25">
      <c r="A55" s="42"/>
      <c r="B55" s="42"/>
      <c r="C55" s="42"/>
      <c r="D55" s="42"/>
      <c r="E55" s="42"/>
      <c r="F55" s="42"/>
      <c r="G55" s="42"/>
      <c r="H55" s="70">
        <v>2</v>
      </c>
      <c r="I55" s="70"/>
      <c r="J55" s="70">
        <v>2</v>
      </c>
      <c r="K55" s="70">
        <v>3</v>
      </c>
      <c r="L55" s="70">
        <v>1</v>
      </c>
      <c r="M55" s="68">
        <v>1</v>
      </c>
      <c r="N55" s="72">
        <v>66300</v>
      </c>
      <c r="O55" s="73">
        <v>0</v>
      </c>
      <c r="Q55" s="56"/>
    </row>
    <row r="56" spans="1:17" ht="23.25">
      <c r="A56" s="42"/>
      <c r="B56" s="42"/>
      <c r="C56" s="42"/>
      <c r="D56" s="42"/>
      <c r="E56" s="42"/>
      <c r="F56" s="42"/>
      <c r="G56" s="42"/>
      <c r="H56" s="70">
        <v>2</v>
      </c>
      <c r="I56" s="70"/>
      <c r="J56" s="70">
        <v>2</v>
      </c>
      <c r="K56" s="70">
        <v>3</v>
      </c>
      <c r="L56" s="70">
        <v>1</v>
      </c>
      <c r="M56" s="68"/>
      <c r="N56" s="72">
        <v>0</v>
      </c>
      <c r="O56" s="73">
        <v>0</v>
      </c>
      <c r="Q56" s="56"/>
    </row>
    <row r="57" spans="1:17" ht="23.25">
      <c r="A57" s="42"/>
      <c r="B57" s="42"/>
      <c r="C57" s="42"/>
      <c r="D57" s="42"/>
      <c r="E57" s="42"/>
      <c r="F57" s="42"/>
      <c r="G57" s="42"/>
      <c r="H57" s="70">
        <v>2</v>
      </c>
      <c r="I57" s="70"/>
      <c r="J57" s="70">
        <v>2</v>
      </c>
      <c r="K57" s="70">
        <v>3</v>
      </c>
      <c r="L57" s="70">
        <v>2</v>
      </c>
      <c r="M57" s="68">
        <v>1</v>
      </c>
      <c r="N57" s="72">
        <v>0</v>
      </c>
      <c r="O57" s="73">
        <v>0</v>
      </c>
      <c r="Q57" s="56"/>
    </row>
    <row r="58" spans="1:17" ht="23.25">
      <c r="A58" s="42"/>
      <c r="B58" s="42"/>
      <c r="C58" s="42"/>
      <c r="D58" s="42"/>
      <c r="E58" s="42"/>
      <c r="F58" s="42"/>
      <c r="G58" s="42"/>
      <c r="H58" s="71">
        <v>2</v>
      </c>
      <c r="I58" s="71"/>
      <c r="J58" s="71">
        <v>2</v>
      </c>
      <c r="K58" s="71">
        <v>4</v>
      </c>
      <c r="L58" s="71"/>
      <c r="M58" s="74"/>
      <c r="N58" s="69">
        <f>N59+N60+N61+N62</f>
        <v>40177</v>
      </c>
      <c r="O58" s="69">
        <f>O59+O60+O61+O62</f>
        <v>0</v>
      </c>
      <c r="Q58" s="56"/>
    </row>
    <row r="59" spans="1:17" ht="23.25">
      <c r="A59" s="42"/>
      <c r="B59" s="42"/>
      <c r="C59" s="42"/>
      <c r="D59" s="42"/>
      <c r="E59" s="42"/>
      <c r="F59" s="42"/>
      <c r="G59" s="42"/>
      <c r="H59" s="70">
        <v>2</v>
      </c>
      <c r="I59" s="70"/>
      <c r="J59" s="70">
        <v>2</v>
      </c>
      <c r="K59" s="70">
        <v>4</v>
      </c>
      <c r="L59" s="70">
        <v>1</v>
      </c>
      <c r="M59" s="68">
        <v>1</v>
      </c>
      <c r="N59" s="72">
        <v>40177</v>
      </c>
      <c r="O59" s="73">
        <v>0</v>
      </c>
      <c r="Q59" s="56"/>
    </row>
    <row r="60" spans="1:17" ht="23.25">
      <c r="A60" s="42"/>
      <c r="B60" s="42"/>
      <c r="C60" s="42"/>
      <c r="D60" s="42"/>
      <c r="E60" s="42"/>
      <c r="F60" s="42"/>
      <c r="G60" s="42"/>
      <c r="H60" s="70">
        <v>2</v>
      </c>
      <c r="I60" s="70"/>
      <c r="J60" s="70">
        <v>2</v>
      </c>
      <c r="K60" s="70">
        <v>4</v>
      </c>
      <c r="L60" s="70">
        <v>2</v>
      </c>
      <c r="M60" s="68">
        <v>1</v>
      </c>
      <c r="N60" s="72">
        <v>0</v>
      </c>
      <c r="O60" s="73">
        <v>0</v>
      </c>
      <c r="Q60" s="56"/>
    </row>
    <row r="61" spans="1:17" ht="23.25">
      <c r="A61" s="42"/>
      <c r="B61" s="42"/>
      <c r="C61" s="42"/>
      <c r="D61" s="42"/>
      <c r="E61" s="42"/>
      <c r="F61" s="42"/>
      <c r="G61" s="42"/>
      <c r="H61" s="70">
        <v>2</v>
      </c>
      <c r="I61" s="70"/>
      <c r="J61" s="70">
        <v>2</v>
      </c>
      <c r="K61" s="70">
        <v>4</v>
      </c>
      <c r="L61" s="70">
        <v>4</v>
      </c>
      <c r="M61" s="68"/>
      <c r="N61" s="72">
        <v>0</v>
      </c>
      <c r="O61" s="73">
        <v>0</v>
      </c>
      <c r="Q61" s="56"/>
    </row>
    <row r="62" spans="1:17" ht="23.25">
      <c r="A62" s="42"/>
      <c r="B62" s="42"/>
      <c r="C62" s="42"/>
      <c r="D62" s="42"/>
      <c r="E62" s="42"/>
      <c r="F62" s="42"/>
      <c r="G62" s="42"/>
      <c r="H62" s="70">
        <v>2</v>
      </c>
      <c r="I62" s="70"/>
      <c r="J62" s="70">
        <v>2</v>
      </c>
      <c r="K62" s="70">
        <v>4</v>
      </c>
      <c r="L62" s="70">
        <v>4</v>
      </c>
      <c r="M62" s="68"/>
      <c r="N62" s="72">
        <v>0</v>
      </c>
      <c r="O62" s="73">
        <v>0</v>
      </c>
      <c r="Q62" s="56"/>
    </row>
    <row r="63" spans="1:17" ht="23.25">
      <c r="A63" s="42"/>
      <c r="B63" s="42"/>
      <c r="C63" s="42"/>
      <c r="D63" s="42"/>
      <c r="E63" s="42"/>
      <c r="F63" s="42"/>
      <c r="G63" s="42"/>
      <c r="H63" s="71">
        <v>2</v>
      </c>
      <c r="I63" s="70"/>
      <c r="J63" s="71">
        <v>2</v>
      </c>
      <c r="K63" s="71">
        <v>5</v>
      </c>
      <c r="L63" s="71"/>
      <c r="M63" s="74"/>
      <c r="N63" s="75">
        <f>N64+N67+N66+N65</f>
        <v>282704</v>
      </c>
      <c r="O63" s="75">
        <f>O64+O67+O66+O65</f>
        <v>282704</v>
      </c>
      <c r="Q63" s="56"/>
    </row>
    <row r="64" spans="1:18" ht="23.25">
      <c r="A64" s="42"/>
      <c r="B64" s="42"/>
      <c r="C64" s="42"/>
      <c r="D64" s="42"/>
      <c r="E64" s="42"/>
      <c r="F64" s="42"/>
      <c r="G64" s="42">
        <v>100</v>
      </c>
      <c r="H64" s="70">
        <v>2</v>
      </c>
      <c r="I64" s="70"/>
      <c r="J64" s="70">
        <v>2</v>
      </c>
      <c r="K64" s="70">
        <v>5</v>
      </c>
      <c r="L64" s="70">
        <v>1</v>
      </c>
      <c r="M64" s="68">
        <v>1</v>
      </c>
      <c r="N64" s="72">
        <v>282704</v>
      </c>
      <c r="O64" s="73">
        <v>282704</v>
      </c>
      <c r="Q64" s="47"/>
      <c r="R64" s="47"/>
    </row>
    <row r="65" spans="1:18" ht="23.25">
      <c r="A65" s="42"/>
      <c r="B65" s="42"/>
      <c r="C65" s="42"/>
      <c r="D65" s="42"/>
      <c r="E65" s="42"/>
      <c r="F65" s="42"/>
      <c r="G65" s="42"/>
      <c r="H65" s="70">
        <v>2</v>
      </c>
      <c r="I65" s="70"/>
      <c r="J65" s="70">
        <v>2</v>
      </c>
      <c r="K65" s="70">
        <v>5</v>
      </c>
      <c r="L65" s="70">
        <v>1</v>
      </c>
      <c r="M65" s="68">
        <v>1</v>
      </c>
      <c r="N65" s="72">
        <v>0</v>
      </c>
      <c r="O65" s="73">
        <v>0</v>
      </c>
      <c r="Q65" s="47"/>
      <c r="R65" s="47"/>
    </row>
    <row r="66" spans="1:18" ht="23.25">
      <c r="A66" s="42"/>
      <c r="B66" s="42"/>
      <c r="C66" s="42"/>
      <c r="D66" s="42"/>
      <c r="E66" s="42"/>
      <c r="F66" s="42"/>
      <c r="G66" s="42"/>
      <c r="H66" s="70">
        <v>2</v>
      </c>
      <c r="I66" s="70"/>
      <c r="J66" s="70">
        <v>2</v>
      </c>
      <c r="K66" s="70">
        <v>5</v>
      </c>
      <c r="L66" s="70">
        <v>3</v>
      </c>
      <c r="M66" s="68">
        <v>1</v>
      </c>
      <c r="N66" s="72">
        <v>0</v>
      </c>
      <c r="O66" s="73">
        <v>0</v>
      </c>
      <c r="Q66" s="47"/>
      <c r="R66" s="47"/>
    </row>
    <row r="67" spans="1:18" ht="23.25">
      <c r="A67" s="42"/>
      <c r="B67" s="42"/>
      <c r="C67" s="42"/>
      <c r="D67" s="42"/>
      <c r="E67" s="42"/>
      <c r="F67" s="42"/>
      <c r="G67" s="42"/>
      <c r="H67" s="70">
        <v>2</v>
      </c>
      <c r="I67" s="70"/>
      <c r="J67" s="70">
        <v>2</v>
      </c>
      <c r="K67" s="70">
        <v>5</v>
      </c>
      <c r="L67" s="70">
        <v>8</v>
      </c>
      <c r="M67" s="68">
        <v>1</v>
      </c>
      <c r="N67" s="72">
        <v>0</v>
      </c>
      <c r="O67" s="73">
        <v>0</v>
      </c>
      <c r="Q67" s="47"/>
      <c r="R67" s="47"/>
    </row>
    <row r="68" spans="1:18" ht="23.25">
      <c r="A68" s="42"/>
      <c r="B68" s="42"/>
      <c r="C68" s="42"/>
      <c r="D68" s="42"/>
      <c r="E68" s="42"/>
      <c r="F68" s="42"/>
      <c r="G68" s="42"/>
      <c r="H68" s="71">
        <v>2</v>
      </c>
      <c r="I68" s="70"/>
      <c r="J68" s="71">
        <v>2</v>
      </c>
      <c r="K68" s="71">
        <v>6</v>
      </c>
      <c r="L68" s="71"/>
      <c r="M68" s="74"/>
      <c r="N68" s="69">
        <f>SUM(N69:N70)</f>
        <v>308603</v>
      </c>
      <c r="O68" s="69">
        <f>SUM(O69:O70)</f>
        <v>51226</v>
      </c>
      <c r="P68" s="47"/>
      <c r="Q68" s="47"/>
      <c r="R68" s="47"/>
    </row>
    <row r="69" spans="1:18" ht="23.25">
      <c r="A69" s="42"/>
      <c r="B69" s="42"/>
      <c r="C69" s="42"/>
      <c r="D69" s="42"/>
      <c r="E69" s="42"/>
      <c r="F69" s="42"/>
      <c r="G69" s="42"/>
      <c r="H69" s="70">
        <v>2</v>
      </c>
      <c r="I69" s="70"/>
      <c r="J69" s="70">
        <v>2</v>
      </c>
      <c r="K69" s="70">
        <v>6</v>
      </c>
      <c r="L69" s="70">
        <v>2</v>
      </c>
      <c r="M69" s="68">
        <v>1</v>
      </c>
      <c r="N69" s="72">
        <v>0</v>
      </c>
      <c r="O69" s="73">
        <v>0</v>
      </c>
      <c r="P69" s="47"/>
      <c r="Q69" s="47"/>
      <c r="R69" s="47"/>
    </row>
    <row r="70" spans="1:18" ht="23.25">
      <c r="A70" s="42"/>
      <c r="B70" s="42"/>
      <c r="C70" s="42"/>
      <c r="D70" s="42"/>
      <c r="E70" s="42"/>
      <c r="F70" s="42"/>
      <c r="G70" s="42"/>
      <c r="H70" s="70">
        <v>2</v>
      </c>
      <c r="I70" s="70"/>
      <c r="J70" s="70">
        <v>2</v>
      </c>
      <c r="K70" s="70">
        <v>6</v>
      </c>
      <c r="L70" s="70">
        <v>3</v>
      </c>
      <c r="M70" s="68">
        <v>1</v>
      </c>
      <c r="N70" s="72">
        <v>308603</v>
      </c>
      <c r="O70" s="73">
        <v>51226</v>
      </c>
      <c r="P70" s="47"/>
      <c r="Q70" s="47"/>
      <c r="R70" s="47"/>
    </row>
    <row r="71" spans="1:20" ht="23.25">
      <c r="A71" s="42"/>
      <c r="B71" s="42"/>
      <c r="C71" s="42"/>
      <c r="D71" s="42"/>
      <c r="E71" s="42"/>
      <c r="F71" s="42"/>
      <c r="G71" s="42"/>
      <c r="H71" s="71">
        <v>2</v>
      </c>
      <c r="I71" s="71"/>
      <c r="J71" s="71">
        <v>2</v>
      </c>
      <c r="K71" s="71">
        <v>7</v>
      </c>
      <c r="L71" s="71"/>
      <c r="M71" s="74"/>
      <c r="N71" s="75">
        <f>N72+N73+N74+N75+N77+N76</f>
        <v>6401146</v>
      </c>
      <c r="O71" s="75">
        <f>O72+O73+O74+O75+O77+O76</f>
        <v>0</v>
      </c>
      <c r="P71" s="75">
        <f>P72+P73+P74+P75+P77</f>
        <v>0</v>
      </c>
      <c r="Q71" s="75">
        <f>Q72+Q73+Q74+Q75+Q77</f>
        <v>0</v>
      </c>
      <c r="R71" s="75">
        <f>R72+R73+R74+R75+R77</f>
        <v>0</v>
      </c>
      <c r="S71" s="75">
        <f>S72+S73+S74+S75+S77</f>
        <v>0</v>
      </c>
      <c r="T71" s="75">
        <f>T72+T73+T74+T75+T77</f>
        <v>0</v>
      </c>
    </row>
    <row r="72" spans="1:18" ht="23.25">
      <c r="A72" s="42"/>
      <c r="B72" s="42"/>
      <c r="C72" s="42"/>
      <c r="D72" s="42"/>
      <c r="E72" s="42"/>
      <c r="F72" s="42"/>
      <c r="G72" s="42"/>
      <c r="H72" s="70">
        <v>2</v>
      </c>
      <c r="I72" s="70"/>
      <c r="J72" s="70">
        <v>2</v>
      </c>
      <c r="K72" s="70">
        <v>7</v>
      </c>
      <c r="L72" s="70">
        <v>1</v>
      </c>
      <c r="M72" s="68">
        <v>1</v>
      </c>
      <c r="N72" s="77">
        <v>0</v>
      </c>
      <c r="O72" s="78">
        <v>0</v>
      </c>
      <c r="P72" s="47"/>
      <c r="Q72" s="47"/>
      <c r="R72" s="47"/>
    </row>
    <row r="73" spans="1:18" ht="23.25">
      <c r="A73" s="42"/>
      <c r="B73" s="42"/>
      <c r="C73" s="42"/>
      <c r="D73" s="42"/>
      <c r="E73" s="42"/>
      <c r="F73" s="42"/>
      <c r="G73" s="42"/>
      <c r="H73" s="70">
        <v>2</v>
      </c>
      <c r="I73" s="70"/>
      <c r="J73" s="70">
        <v>2</v>
      </c>
      <c r="K73" s="70">
        <v>7</v>
      </c>
      <c r="L73" s="70">
        <v>1</v>
      </c>
      <c r="M73" s="68">
        <v>2</v>
      </c>
      <c r="N73" s="72">
        <v>6306657</v>
      </c>
      <c r="O73" s="73">
        <v>0</v>
      </c>
      <c r="P73" s="59"/>
      <c r="Q73" s="59"/>
      <c r="R73" s="47"/>
    </row>
    <row r="74" spans="1:18" ht="23.25">
      <c r="A74" s="42"/>
      <c r="B74" s="42"/>
      <c r="C74" s="42"/>
      <c r="D74" s="42"/>
      <c r="E74" s="42"/>
      <c r="F74" s="42"/>
      <c r="G74" s="42"/>
      <c r="H74" s="70">
        <v>2</v>
      </c>
      <c r="I74" s="70"/>
      <c r="J74" s="70">
        <v>2</v>
      </c>
      <c r="K74" s="70">
        <v>7</v>
      </c>
      <c r="L74" s="70">
        <v>1</v>
      </c>
      <c r="M74" s="68">
        <v>7</v>
      </c>
      <c r="N74" s="72">
        <v>0</v>
      </c>
      <c r="O74" s="73">
        <v>0</v>
      </c>
      <c r="P74" s="59"/>
      <c r="Q74" s="59"/>
      <c r="R74" s="47"/>
    </row>
    <row r="75" spans="1:18" ht="23.25">
      <c r="A75" s="42"/>
      <c r="B75" s="42"/>
      <c r="C75" s="42"/>
      <c r="D75" s="42"/>
      <c r="E75" s="42"/>
      <c r="F75" s="42"/>
      <c r="G75" s="42"/>
      <c r="H75" s="70">
        <v>2</v>
      </c>
      <c r="I75" s="70"/>
      <c r="J75" s="70">
        <v>2</v>
      </c>
      <c r="K75" s="70">
        <v>7</v>
      </c>
      <c r="L75" s="70">
        <v>2</v>
      </c>
      <c r="M75" s="68">
        <v>1</v>
      </c>
      <c r="N75" s="72">
        <v>0</v>
      </c>
      <c r="O75" s="73">
        <v>0</v>
      </c>
      <c r="P75" s="59"/>
      <c r="Q75" s="59"/>
      <c r="R75" s="47"/>
    </row>
    <row r="76" spans="1:18" ht="23.25">
      <c r="A76" s="42"/>
      <c r="B76" s="42"/>
      <c r="C76" s="42"/>
      <c r="D76" s="42"/>
      <c r="E76" s="42"/>
      <c r="F76" s="42"/>
      <c r="G76" s="42">
        <v>100</v>
      </c>
      <c r="H76" s="70">
        <v>2</v>
      </c>
      <c r="I76" s="70"/>
      <c r="J76" s="70">
        <v>2</v>
      </c>
      <c r="K76" s="70">
        <v>7</v>
      </c>
      <c r="L76" s="70">
        <v>2</v>
      </c>
      <c r="M76" s="68">
        <v>1</v>
      </c>
      <c r="N76" s="72">
        <v>0</v>
      </c>
      <c r="O76" s="73">
        <v>0</v>
      </c>
      <c r="P76" s="59"/>
      <c r="Q76" s="59"/>
      <c r="R76" s="47"/>
    </row>
    <row r="77" spans="1:18" ht="23.25">
      <c r="A77" s="42"/>
      <c r="B77" s="42"/>
      <c r="C77" s="42"/>
      <c r="D77" s="42"/>
      <c r="E77" s="42"/>
      <c r="F77" s="42"/>
      <c r="G77" s="42"/>
      <c r="H77" s="70">
        <v>2</v>
      </c>
      <c r="I77" s="70"/>
      <c r="J77" s="70">
        <v>2</v>
      </c>
      <c r="K77" s="70">
        <v>7</v>
      </c>
      <c r="L77" s="70">
        <v>2</v>
      </c>
      <c r="M77" s="68">
        <v>6</v>
      </c>
      <c r="N77" s="72">
        <v>94489</v>
      </c>
      <c r="O77" s="73">
        <v>0</v>
      </c>
      <c r="P77" s="59"/>
      <c r="Q77" s="59"/>
      <c r="R77" s="47"/>
    </row>
    <row r="78" spans="1:18" ht="23.25">
      <c r="A78" s="42"/>
      <c r="B78" s="42"/>
      <c r="C78" s="42"/>
      <c r="D78" s="42"/>
      <c r="E78" s="42"/>
      <c r="F78" s="42"/>
      <c r="G78" s="42"/>
      <c r="H78" s="71">
        <v>2</v>
      </c>
      <c r="I78" s="70"/>
      <c r="J78" s="71">
        <v>2</v>
      </c>
      <c r="K78" s="71">
        <v>8</v>
      </c>
      <c r="L78" s="70"/>
      <c r="M78" s="68"/>
      <c r="N78" s="69">
        <f>SUM(N79:N83)+N85+N86+N84</f>
        <v>65400</v>
      </c>
      <c r="O78" s="69">
        <f>SUM(O79:O83)+O85+O86</f>
        <v>35400</v>
      </c>
      <c r="P78" s="47"/>
      <c r="Q78" s="47"/>
      <c r="R78" s="47"/>
    </row>
    <row r="79" spans="1:18" ht="23.25">
      <c r="A79" s="42"/>
      <c r="B79" s="42"/>
      <c r="C79" s="42"/>
      <c r="D79" s="42"/>
      <c r="E79" s="42"/>
      <c r="F79" s="42"/>
      <c r="G79" s="42"/>
      <c r="H79" s="70">
        <v>2</v>
      </c>
      <c r="I79" s="70"/>
      <c r="J79" s="70">
        <v>2</v>
      </c>
      <c r="K79" s="70">
        <v>8</v>
      </c>
      <c r="L79" s="70">
        <v>2</v>
      </c>
      <c r="M79" s="68">
        <v>1</v>
      </c>
      <c r="N79" s="72">
        <v>0</v>
      </c>
      <c r="O79" s="73">
        <v>0</v>
      </c>
      <c r="P79" s="47"/>
      <c r="Q79" s="47"/>
      <c r="R79" s="47"/>
    </row>
    <row r="80" spans="1:18" ht="23.25">
      <c r="A80" s="42"/>
      <c r="B80" s="42"/>
      <c r="C80" s="42"/>
      <c r="D80" s="42"/>
      <c r="E80" s="42"/>
      <c r="F80" s="42"/>
      <c r="G80" s="42"/>
      <c r="H80" s="70">
        <v>2</v>
      </c>
      <c r="I80" s="70"/>
      <c r="J80" s="70">
        <v>2</v>
      </c>
      <c r="K80" s="70">
        <v>8</v>
      </c>
      <c r="L80" s="70">
        <v>5</v>
      </c>
      <c r="M80" s="68">
        <v>3</v>
      </c>
      <c r="N80" s="72">
        <v>0</v>
      </c>
      <c r="O80" s="73">
        <v>0</v>
      </c>
      <c r="P80" s="59"/>
      <c r="Q80" s="59"/>
      <c r="R80" s="59"/>
    </row>
    <row r="81" spans="1:18" ht="23.25">
      <c r="A81" s="42"/>
      <c r="B81" s="42"/>
      <c r="C81" s="42"/>
      <c r="D81" s="42"/>
      <c r="E81" s="42"/>
      <c r="F81" s="42"/>
      <c r="G81" s="42"/>
      <c r="H81" s="70">
        <v>2</v>
      </c>
      <c r="I81" s="70"/>
      <c r="J81" s="70">
        <v>2</v>
      </c>
      <c r="K81" s="70">
        <v>8</v>
      </c>
      <c r="L81" s="70">
        <v>6</v>
      </c>
      <c r="M81" s="68">
        <v>1</v>
      </c>
      <c r="N81" s="72">
        <v>0</v>
      </c>
      <c r="O81" s="73">
        <v>0</v>
      </c>
      <c r="P81" s="59"/>
      <c r="Q81" s="59"/>
      <c r="R81" s="59"/>
    </row>
    <row r="82" spans="1:18" ht="23.25">
      <c r="A82" s="42"/>
      <c r="B82" s="42"/>
      <c r="C82" s="42"/>
      <c r="D82" s="42"/>
      <c r="E82" s="42"/>
      <c r="F82" s="42"/>
      <c r="G82" s="42">
        <v>100</v>
      </c>
      <c r="H82" s="70">
        <v>2</v>
      </c>
      <c r="I82" s="70"/>
      <c r="J82" s="70">
        <v>2</v>
      </c>
      <c r="K82" s="70">
        <v>8</v>
      </c>
      <c r="L82" s="70">
        <v>7</v>
      </c>
      <c r="M82" s="68">
        <v>2</v>
      </c>
      <c r="N82" s="72">
        <v>0</v>
      </c>
      <c r="O82" s="73">
        <v>0</v>
      </c>
      <c r="P82" s="59"/>
      <c r="Q82" s="59"/>
      <c r="R82" s="59"/>
    </row>
    <row r="83" spans="1:18" ht="23.25">
      <c r="A83" s="42"/>
      <c r="B83" s="42"/>
      <c r="C83" s="42"/>
      <c r="D83" s="42"/>
      <c r="E83" s="42"/>
      <c r="F83" s="42"/>
      <c r="G83" s="42">
        <v>100</v>
      </c>
      <c r="H83" s="70">
        <v>2</v>
      </c>
      <c r="I83" s="70"/>
      <c r="J83" s="70">
        <v>2</v>
      </c>
      <c r="K83" s="70">
        <v>8</v>
      </c>
      <c r="L83" s="70">
        <v>7</v>
      </c>
      <c r="M83" s="68">
        <v>5</v>
      </c>
      <c r="N83" s="72">
        <v>35400</v>
      </c>
      <c r="O83" s="73">
        <v>35400</v>
      </c>
      <c r="P83" s="47"/>
      <c r="Q83" s="47"/>
      <c r="R83" s="47"/>
    </row>
    <row r="84" spans="1:18" ht="23.25">
      <c r="A84" s="42"/>
      <c r="B84" s="146"/>
      <c r="C84" s="146"/>
      <c r="D84" s="42"/>
      <c r="E84" s="146"/>
      <c r="F84" s="146"/>
      <c r="G84" s="146"/>
      <c r="H84" s="70">
        <v>2</v>
      </c>
      <c r="I84" s="70"/>
      <c r="J84" s="70">
        <v>2</v>
      </c>
      <c r="K84" s="70">
        <v>8</v>
      </c>
      <c r="L84" s="70">
        <v>7</v>
      </c>
      <c r="M84" s="68">
        <v>6</v>
      </c>
      <c r="N84" s="72">
        <v>0</v>
      </c>
      <c r="O84" s="73"/>
      <c r="P84" s="47"/>
      <c r="Q84" s="47"/>
      <c r="R84" s="47"/>
    </row>
    <row r="85" spans="1:18" ht="23.25">
      <c r="A85" s="42"/>
      <c r="B85" s="146"/>
      <c r="C85" s="146"/>
      <c r="D85" s="42"/>
      <c r="E85" s="146"/>
      <c r="F85" s="146"/>
      <c r="G85" s="146"/>
      <c r="H85" s="70">
        <v>2</v>
      </c>
      <c r="I85" s="70"/>
      <c r="J85" s="70">
        <v>2</v>
      </c>
      <c r="K85" s="70">
        <v>8</v>
      </c>
      <c r="L85" s="70">
        <v>9</v>
      </c>
      <c r="M85" s="68">
        <v>5</v>
      </c>
      <c r="N85" s="72">
        <v>30000</v>
      </c>
      <c r="O85" s="73">
        <v>0</v>
      </c>
      <c r="P85" s="47"/>
      <c r="Q85" s="47"/>
      <c r="R85" s="47"/>
    </row>
    <row r="86" spans="1:18" ht="23.25">
      <c r="A86" s="42"/>
      <c r="B86" s="146"/>
      <c r="C86" s="146"/>
      <c r="D86" s="42"/>
      <c r="E86" s="146"/>
      <c r="F86" s="146"/>
      <c r="G86" s="146"/>
      <c r="H86" s="70">
        <v>2</v>
      </c>
      <c r="I86" s="70"/>
      <c r="J86" s="70"/>
      <c r="K86" s="70">
        <v>8</v>
      </c>
      <c r="L86" s="70">
        <v>9</v>
      </c>
      <c r="M86" s="68">
        <v>5</v>
      </c>
      <c r="N86" s="72">
        <v>0</v>
      </c>
      <c r="O86" s="73">
        <v>0</v>
      </c>
      <c r="P86" s="47"/>
      <c r="Q86" s="47"/>
      <c r="R86" s="47"/>
    </row>
    <row r="87" spans="1:18" ht="24" thickBot="1">
      <c r="A87" s="115"/>
      <c r="B87" s="116"/>
      <c r="C87" s="116"/>
      <c r="D87" s="115"/>
      <c r="E87" s="116"/>
      <c r="F87" s="116"/>
      <c r="G87" s="116"/>
      <c r="H87" s="237" t="s">
        <v>30</v>
      </c>
      <c r="I87" s="237"/>
      <c r="J87" s="237"/>
      <c r="K87" s="237"/>
      <c r="L87" s="237"/>
      <c r="M87" s="79"/>
      <c r="N87" s="80">
        <f>N16+N42</f>
        <v>9548610</v>
      </c>
      <c r="O87" s="80">
        <f>O16+O42</f>
        <v>2666414</v>
      </c>
      <c r="P87" s="47"/>
      <c r="Q87" s="47"/>
      <c r="R87" s="47"/>
    </row>
    <row r="88" spans="1:18" ht="15.75" thickTop="1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7"/>
      <c r="O88" s="117"/>
      <c r="P88" s="47"/>
      <c r="Q88" s="47"/>
      <c r="R88" s="47"/>
    </row>
    <row r="89" spans="1:18" ht="15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7"/>
      <c r="O89" s="117"/>
      <c r="P89" s="47"/>
      <c r="Q89" s="47"/>
      <c r="R89" s="47"/>
    </row>
    <row r="90" spans="1:18" ht="15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Q90" s="47"/>
      <c r="R90" s="47"/>
    </row>
    <row r="91" spans="1:18" ht="15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Q91" s="47"/>
      <c r="R91" s="47"/>
    </row>
    <row r="92" spans="1:18" ht="1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Q92" s="47"/>
      <c r="R92" s="47"/>
    </row>
    <row r="93" spans="1:18" ht="1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Q93" s="47"/>
      <c r="R93" s="47"/>
    </row>
    <row r="94" spans="1:18" ht="1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Q94" s="47"/>
      <c r="R94" s="47"/>
    </row>
    <row r="95" spans="1:18" ht="1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Q95" s="47"/>
      <c r="R95" s="47"/>
    </row>
    <row r="96" spans="1:18" ht="1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Q96" s="47"/>
      <c r="R96" s="47"/>
    </row>
    <row r="97" spans="1:15" ht="1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</row>
    <row r="98" spans="1:15" ht="1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</row>
    <row r="99" spans="1:15" ht="1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</row>
    <row r="100" spans="1:15" ht="1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</row>
    <row r="101" spans="1:15" ht="15">
      <c r="A101" s="119"/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</row>
    <row r="102" spans="1:15" ht="15.75">
      <c r="A102" s="243" t="s">
        <v>21</v>
      </c>
      <c r="B102" s="244"/>
      <c r="C102" s="244"/>
      <c r="D102" s="244"/>
      <c r="E102" s="244"/>
      <c r="F102" s="244"/>
      <c r="G102" s="244"/>
      <c r="H102" s="244"/>
      <c r="I102" s="244"/>
      <c r="J102" s="244"/>
      <c r="K102" s="244"/>
      <c r="L102" s="244"/>
      <c r="M102" s="244"/>
      <c r="N102" s="244"/>
      <c r="O102" s="245"/>
    </row>
    <row r="103" spans="1:15" ht="15.75">
      <c r="A103" s="120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246" t="s">
        <v>26</v>
      </c>
      <c r="O103" s="247"/>
    </row>
    <row r="104" spans="1:15" ht="15.75">
      <c r="A104" s="120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21"/>
    </row>
    <row r="105" spans="1:15" ht="15">
      <c r="A105" s="126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27"/>
    </row>
    <row r="106" spans="1:15" ht="15.75">
      <c r="A106" s="128" t="s">
        <v>28</v>
      </c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2"/>
      <c r="N106" s="248" t="s">
        <v>27</v>
      </c>
      <c r="O106" s="249"/>
    </row>
    <row r="107" spans="1:15" ht="15.75">
      <c r="A107" s="128" t="s">
        <v>29</v>
      </c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2"/>
      <c r="N107" s="129" t="s">
        <v>2</v>
      </c>
      <c r="O107" s="130"/>
    </row>
    <row r="108" spans="1:15" ht="15.75">
      <c r="A108" s="128" t="s">
        <v>44</v>
      </c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2"/>
      <c r="N108" s="129" t="s">
        <v>1</v>
      </c>
      <c r="O108" s="130"/>
    </row>
    <row r="109" spans="1:15" ht="15.75">
      <c r="A109" s="128" t="s">
        <v>43</v>
      </c>
      <c r="B109" s="114"/>
      <c r="C109" s="114"/>
      <c r="D109" s="114"/>
      <c r="E109" s="112"/>
      <c r="F109" s="112"/>
      <c r="G109" s="112"/>
      <c r="H109" s="112"/>
      <c r="I109" s="112"/>
      <c r="J109" s="112"/>
      <c r="K109" s="112"/>
      <c r="L109" s="112"/>
      <c r="M109" s="112"/>
      <c r="N109" s="131" t="s">
        <v>0</v>
      </c>
      <c r="O109" s="132"/>
    </row>
    <row r="110" spans="1:15" ht="16.5" thickBot="1">
      <c r="A110" s="133" t="s">
        <v>36</v>
      </c>
      <c r="B110" s="134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4"/>
      <c r="O110" s="136"/>
    </row>
    <row r="111" spans="1:15" ht="15.75" thickBot="1">
      <c r="A111" s="137"/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12"/>
      <c r="N111" s="135"/>
      <c r="O111" s="137"/>
    </row>
    <row r="112" spans="1:15" ht="15.75">
      <c r="A112" s="228" t="s">
        <v>23</v>
      </c>
      <c r="B112" s="229"/>
      <c r="C112" s="229"/>
      <c r="D112" s="229"/>
      <c r="E112" s="229"/>
      <c r="F112" s="229"/>
      <c r="G112" s="229"/>
      <c r="H112" s="229"/>
      <c r="I112" s="229"/>
      <c r="J112" s="229"/>
      <c r="K112" s="229"/>
      <c r="L112" s="230"/>
      <c r="M112" s="229" t="s">
        <v>20</v>
      </c>
      <c r="N112" s="229"/>
      <c r="O112" s="231"/>
    </row>
    <row r="113" spans="1:15" ht="15.75">
      <c r="A113" s="232" t="s">
        <v>18</v>
      </c>
      <c r="B113" s="233"/>
      <c r="C113" s="232"/>
      <c r="D113" s="232"/>
      <c r="E113" s="232"/>
      <c r="F113" s="232"/>
      <c r="G113" s="232"/>
      <c r="H113" s="232"/>
      <c r="I113" s="232"/>
      <c r="J113" s="234" t="s">
        <v>6</v>
      </c>
      <c r="K113" s="235"/>
      <c r="L113" s="236"/>
      <c r="M113" s="118" t="s">
        <v>11</v>
      </c>
      <c r="N113" s="105" t="s">
        <v>12</v>
      </c>
      <c r="O113" s="121" t="s">
        <v>13</v>
      </c>
    </row>
    <row r="114" spans="1:15" ht="48" thickBot="1">
      <c r="A114" s="106" t="s">
        <v>3</v>
      </c>
      <c r="B114" s="107" t="s">
        <v>25</v>
      </c>
      <c r="C114" s="106" t="s">
        <v>4</v>
      </c>
      <c r="D114" s="106" t="s">
        <v>22</v>
      </c>
      <c r="E114" s="139" t="s">
        <v>14</v>
      </c>
      <c r="F114" s="106" t="s">
        <v>10</v>
      </c>
      <c r="G114" s="106" t="s">
        <v>5</v>
      </c>
      <c r="H114" s="106" t="s">
        <v>32</v>
      </c>
      <c r="I114" s="108"/>
      <c r="J114" s="106" t="s">
        <v>7</v>
      </c>
      <c r="K114" s="108" t="s">
        <v>8</v>
      </c>
      <c r="L114" s="108" t="s">
        <v>9</v>
      </c>
      <c r="M114" s="109" t="s">
        <v>16</v>
      </c>
      <c r="N114" s="140" t="s">
        <v>17</v>
      </c>
      <c r="O114" s="141" t="s">
        <v>24</v>
      </c>
    </row>
    <row r="115" spans="1:15" ht="26.25">
      <c r="A115" s="113"/>
      <c r="B115" s="113"/>
      <c r="C115" s="113"/>
      <c r="D115" s="113"/>
      <c r="E115" s="113"/>
      <c r="F115" s="113"/>
      <c r="G115" s="113"/>
      <c r="H115" s="87">
        <v>2</v>
      </c>
      <c r="I115" s="86"/>
      <c r="J115" s="87">
        <v>3</v>
      </c>
      <c r="K115" s="86"/>
      <c r="L115" s="86"/>
      <c r="M115" s="84"/>
      <c r="N115" s="85">
        <f>N116+N123+N129+N135+N139+N144+N158+N173</f>
        <v>978473</v>
      </c>
      <c r="O115" s="85">
        <f>O116+O123+O129+O135+O139+O144+O158+O173</f>
        <v>2072</v>
      </c>
    </row>
    <row r="116" spans="1:15" ht="23.25">
      <c r="A116" s="70"/>
      <c r="B116" s="70"/>
      <c r="C116" s="70"/>
      <c r="D116" s="70"/>
      <c r="E116" s="70"/>
      <c r="F116" s="70"/>
      <c r="G116" s="70"/>
      <c r="H116" s="71">
        <v>2</v>
      </c>
      <c r="I116" s="70"/>
      <c r="J116" s="71">
        <v>3</v>
      </c>
      <c r="K116" s="71">
        <v>1</v>
      </c>
      <c r="L116" s="71"/>
      <c r="M116" s="74"/>
      <c r="N116" s="69">
        <f>N117+N120</f>
        <v>103624</v>
      </c>
      <c r="O116" s="69">
        <v>2072</v>
      </c>
    </row>
    <row r="117" spans="1:15" ht="23.25">
      <c r="A117" s="70"/>
      <c r="B117" s="70"/>
      <c r="C117" s="70"/>
      <c r="D117" s="70"/>
      <c r="E117" s="70"/>
      <c r="F117" s="70"/>
      <c r="G117" s="70">
        <v>100</v>
      </c>
      <c r="H117" s="70">
        <v>2</v>
      </c>
      <c r="I117" s="70"/>
      <c r="J117" s="70">
        <v>3</v>
      </c>
      <c r="K117" s="70">
        <v>1</v>
      </c>
      <c r="L117" s="70">
        <v>1</v>
      </c>
      <c r="M117" s="68">
        <v>1</v>
      </c>
      <c r="N117" s="81">
        <v>95954</v>
      </c>
      <c r="O117" s="72">
        <v>20472</v>
      </c>
    </row>
    <row r="118" spans="1:15" ht="23.25">
      <c r="A118" s="70"/>
      <c r="B118" s="70"/>
      <c r="C118" s="70"/>
      <c r="D118" s="70"/>
      <c r="E118" s="70"/>
      <c r="F118" s="70"/>
      <c r="G118" s="70"/>
      <c r="H118" s="70">
        <v>2</v>
      </c>
      <c r="I118" s="70"/>
      <c r="J118" s="70">
        <v>3</v>
      </c>
      <c r="K118" s="70">
        <v>1</v>
      </c>
      <c r="L118" s="70">
        <v>1</v>
      </c>
      <c r="M118" s="68">
        <v>1</v>
      </c>
      <c r="N118" s="81"/>
      <c r="O118" s="72">
        <v>0</v>
      </c>
    </row>
    <row r="119" spans="1:15" ht="23.25">
      <c r="A119" s="68"/>
      <c r="B119" s="68"/>
      <c r="C119" s="68"/>
      <c r="D119" s="68"/>
      <c r="E119" s="68"/>
      <c r="F119" s="68"/>
      <c r="G119" s="68"/>
      <c r="H119" s="68">
        <v>2</v>
      </c>
      <c r="I119" s="68"/>
      <c r="J119" s="68">
        <v>3</v>
      </c>
      <c r="K119" s="68">
        <v>1</v>
      </c>
      <c r="L119" s="68">
        <v>1</v>
      </c>
      <c r="M119" s="68">
        <v>1</v>
      </c>
      <c r="N119" s="81">
        <v>0</v>
      </c>
      <c r="O119" s="72">
        <v>0</v>
      </c>
    </row>
    <row r="120" spans="1:15" ht="23.25">
      <c r="A120" s="68">
        <v>11</v>
      </c>
      <c r="B120" s="68"/>
      <c r="C120" s="68"/>
      <c r="D120" s="68">
        <v>1</v>
      </c>
      <c r="E120" s="68"/>
      <c r="F120" s="68"/>
      <c r="G120" s="68"/>
      <c r="H120" s="68">
        <v>2</v>
      </c>
      <c r="I120" s="68"/>
      <c r="J120" s="68">
        <v>3</v>
      </c>
      <c r="K120" s="68">
        <v>1</v>
      </c>
      <c r="L120" s="68">
        <v>3</v>
      </c>
      <c r="M120" s="68">
        <v>2</v>
      </c>
      <c r="N120" s="77">
        <v>7670</v>
      </c>
      <c r="O120" s="77">
        <v>0</v>
      </c>
    </row>
    <row r="121" spans="1:15" ht="23.25">
      <c r="A121" s="70"/>
      <c r="B121" s="70"/>
      <c r="C121" s="70"/>
      <c r="D121" s="70"/>
      <c r="E121" s="70"/>
      <c r="F121" s="82"/>
      <c r="G121" s="82"/>
      <c r="H121" s="82">
        <v>2</v>
      </c>
      <c r="I121" s="68"/>
      <c r="J121" s="70">
        <v>3</v>
      </c>
      <c r="K121" s="82">
        <v>1</v>
      </c>
      <c r="L121" s="68">
        <v>4</v>
      </c>
      <c r="M121" s="68">
        <v>1</v>
      </c>
      <c r="N121" s="77">
        <v>0</v>
      </c>
      <c r="O121" s="77">
        <v>0</v>
      </c>
    </row>
    <row r="122" spans="1:15" ht="23.25">
      <c r="A122" s="70"/>
      <c r="B122" s="70"/>
      <c r="C122" s="70"/>
      <c r="D122" s="70"/>
      <c r="E122" s="70"/>
      <c r="F122" s="82"/>
      <c r="G122" s="82"/>
      <c r="H122" s="82"/>
      <c r="I122" s="68"/>
      <c r="J122" s="71"/>
      <c r="K122" s="82"/>
      <c r="L122" s="68"/>
      <c r="M122" s="68"/>
      <c r="N122" s="77">
        <v>0</v>
      </c>
      <c r="O122" s="77">
        <v>0</v>
      </c>
    </row>
    <row r="123" spans="1:15" ht="23.25">
      <c r="A123" s="70">
        <v>11</v>
      </c>
      <c r="B123" s="70"/>
      <c r="C123" s="70"/>
      <c r="D123" s="70">
        <v>1</v>
      </c>
      <c r="E123" s="70"/>
      <c r="F123" s="82">
        <v>331</v>
      </c>
      <c r="G123" s="82"/>
      <c r="H123" s="147">
        <v>2</v>
      </c>
      <c r="I123" s="74"/>
      <c r="J123" s="71">
        <v>3</v>
      </c>
      <c r="K123" s="147">
        <v>2</v>
      </c>
      <c r="L123" s="74"/>
      <c r="M123" s="68"/>
      <c r="N123" s="69">
        <f>N124+N125+N126+N127+N128</f>
        <v>0</v>
      </c>
      <c r="O123" s="69">
        <f>O124+O125+O126+O127+O128</f>
        <v>0</v>
      </c>
    </row>
    <row r="124" spans="1:15" ht="23.25">
      <c r="A124" s="70"/>
      <c r="B124" s="70"/>
      <c r="C124" s="70"/>
      <c r="D124" s="70"/>
      <c r="E124" s="70"/>
      <c r="F124" s="82"/>
      <c r="G124" s="82"/>
      <c r="H124" s="70">
        <v>2</v>
      </c>
      <c r="I124" s="82"/>
      <c r="J124" s="70">
        <v>3</v>
      </c>
      <c r="K124" s="70">
        <v>2</v>
      </c>
      <c r="L124" s="70">
        <v>1</v>
      </c>
      <c r="M124" s="68"/>
      <c r="N124" s="77">
        <v>0</v>
      </c>
      <c r="O124" s="77">
        <v>0</v>
      </c>
    </row>
    <row r="125" spans="1:15" ht="23.25">
      <c r="A125" s="70"/>
      <c r="B125" s="70"/>
      <c r="C125" s="70"/>
      <c r="D125" s="70"/>
      <c r="E125" s="70"/>
      <c r="F125" s="82"/>
      <c r="G125" s="82"/>
      <c r="H125" s="70">
        <v>2</v>
      </c>
      <c r="I125" s="82"/>
      <c r="J125" s="70">
        <v>3</v>
      </c>
      <c r="K125" s="70">
        <v>2</v>
      </c>
      <c r="L125" s="70">
        <v>2</v>
      </c>
      <c r="M125" s="68">
        <v>1</v>
      </c>
      <c r="N125" s="77">
        <v>0</v>
      </c>
      <c r="O125" s="77">
        <v>0</v>
      </c>
    </row>
    <row r="126" spans="1:15" ht="23.25">
      <c r="A126" s="70"/>
      <c r="B126" s="70"/>
      <c r="C126" s="70"/>
      <c r="D126" s="70"/>
      <c r="E126" s="70"/>
      <c r="F126" s="82"/>
      <c r="G126" s="82"/>
      <c r="H126" s="70">
        <v>2</v>
      </c>
      <c r="I126" s="82"/>
      <c r="J126" s="70">
        <v>3</v>
      </c>
      <c r="K126" s="70">
        <v>2</v>
      </c>
      <c r="L126" s="70">
        <v>3</v>
      </c>
      <c r="M126" s="68"/>
      <c r="N126" s="77">
        <v>0</v>
      </c>
      <c r="O126" s="77">
        <v>0</v>
      </c>
    </row>
    <row r="127" spans="1:15" ht="23.25">
      <c r="A127" s="70"/>
      <c r="B127" s="70"/>
      <c r="C127" s="70"/>
      <c r="D127" s="70"/>
      <c r="E127" s="70"/>
      <c r="F127" s="82"/>
      <c r="G127" s="82"/>
      <c r="H127" s="70">
        <v>2</v>
      </c>
      <c r="I127" s="82"/>
      <c r="J127" s="70">
        <v>3</v>
      </c>
      <c r="K127" s="70">
        <v>2</v>
      </c>
      <c r="L127" s="70">
        <v>4</v>
      </c>
      <c r="M127" s="68"/>
      <c r="N127" s="77">
        <v>0</v>
      </c>
      <c r="O127" s="77">
        <v>0</v>
      </c>
    </row>
    <row r="128" spans="1:15" ht="23.25">
      <c r="A128" s="70"/>
      <c r="B128" s="70"/>
      <c r="C128" s="70"/>
      <c r="D128" s="70"/>
      <c r="E128" s="70"/>
      <c r="F128" s="82"/>
      <c r="G128" s="82"/>
      <c r="H128" s="70">
        <v>2</v>
      </c>
      <c r="I128" s="82"/>
      <c r="J128" s="70">
        <v>3</v>
      </c>
      <c r="K128" s="70">
        <v>2</v>
      </c>
      <c r="L128" s="70">
        <v>4</v>
      </c>
      <c r="M128" s="68"/>
      <c r="N128" s="77">
        <v>0</v>
      </c>
      <c r="O128" s="77">
        <v>0</v>
      </c>
    </row>
    <row r="129" spans="1:16" ht="23.25">
      <c r="A129" s="70"/>
      <c r="B129" s="70"/>
      <c r="C129" s="70"/>
      <c r="D129" s="70"/>
      <c r="E129" s="70"/>
      <c r="F129" s="82"/>
      <c r="G129" s="82"/>
      <c r="H129" s="71">
        <v>2</v>
      </c>
      <c r="I129" s="147"/>
      <c r="J129" s="71">
        <v>3</v>
      </c>
      <c r="K129" s="71">
        <v>3</v>
      </c>
      <c r="L129" s="70"/>
      <c r="M129" s="68"/>
      <c r="N129" s="69">
        <f>SUM(N130:N133)+N134</f>
        <v>9672</v>
      </c>
      <c r="O129" s="69">
        <f>SUM(O130:O133)</f>
        <v>0</v>
      </c>
      <c r="P129" s="44">
        <f>P130+P132+P133</f>
        <v>0</v>
      </c>
    </row>
    <row r="130" spans="1:15" ht="23.25">
      <c r="A130" s="70"/>
      <c r="B130" s="70"/>
      <c r="C130" s="70"/>
      <c r="D130" s="70"/>
      <c r="E130" s="70"/>
      <c r="F130" s="82"/>
      <c r="G130" s="82"/>
      <c r="H130" s="70">
        <v>2</v>
      </c>
      <c r="I130" s="82"/>
      <c r="J130" s="70">
        <v>3</v>
      </c>
      <c r="K130" s="70">
        <v>3</v>
      </c>
      <c r="L130" s="70">
        <v>1</v>
      </c>
      <c r="M130" s="68">
        <v>1</v>
      </c>
      <c r="N130" s="77">
        <v>0</v>
      </c>
      <c r="O130" s="77">
        <v>0</v>
      </c>
    </row>
    <row r="131" spans="1:15" ht="23.25">
      <c r="A131" s="70"/>
      <c r="B131" s="70"/>
      <c r="C131" s="70"/>
      <c r="D131" s="70"/>
      <c r="E131" s="70"/>
      <c r="F131" s="82"/>
      <c r="G131" s="82"/>
      <c r="H131" s="82">
        <v>2</v>
      </c>
      <c r="I131" s="68"/>
      <c r="J131" s="70">
        <v>3</v>
      </c>
      <c r="K131" s="82">
        <v>3</v>
      </c>
      <c r="L131" s="68">
        <v>2</v>
      </c>
      <c r="M131" s="68"/>
      <c r="N131" s="77">
        <v>9672</v>
      </c>
      <c r="O131" s="77">
        <v>0</v>
      </c>
    </row>
    <row r="132" spans="1:15" ht="23.25">
      <c r="A132" s="70"/>
      <c r="B132" s="70"/>
      <c r="C132" s="70"/>
      <c r="D132" s="70"/>
      <c r="E132" s="70"/>
      <c r="F132" s="82"/>
      <c r="G132" s="82"/>
      <c r="H132" s="82">
        <v>2</v>
      </c>
      <c r="I132" s="68"/>
      <c r="J132" s="70">
        <v>3</v>
      </c>
      <c r="K132" s="82">
        <v>3</v>
      </c>
      <c r="L132" s="68">
        <v>2</v>
      </c>
      <c r="M132" s="68">
        <v>1</v>
      </c>
      <c r="N132" s="77">
        <v>0</v>
      </c>
      <c r="O132" s="77">
        <v>0</v>
      </c>
    </row>
    <row r="133" spans="1:15" ht="23.25">
      <c r="A133" s="70"/>
      <c r="B133" s="70"/>
      <c r="C133" s="70"/>
      <c r="D133" s="70"/>
      <c r="E133" s="70"/>
      <c r="F133" s="82"/>
      <c r="G133" s="82"/>
      <c r="H133" s="82">
        <v>2</v>
      </c>
      <c r="I133" s="68"/>
      <c r="J133" s="70">
        <v>3</v>
      </c>
      <c r="K133" s="82">
        <v>3</v>
      </c>
      <c r="L133" s="68">
        <v>2</v>
      </c>
      <c r="M133" s="68"/>
      <c r="N133" s="148">
        <v>0</v>
      </c>
      <c r="O133" s="148">
        <v>0</v>
      </c>
    </row>
    <row r="134" spans="1:15" ht="23.25">
      <c r="A134" s="70"/>
      <c r="B134" s="70"/>
      <c r="C134" s="70"/>
      <c r="D134" s="70"/>
      <c r="E134" s="70"/>
      <c r="F134" s="82"/>
      <c r="G134" s="82"/>
      <c r="H134" s="82">
        <v>2</v>
      </c>
      <c r="I134" s="68"/>
      <c r="J134" s="70">
        <v>3</v>
      </c>
      <c r="K134" s="82">
        <v>3</v>
      </c>
      <c r="L134" s="68">
        <v>5</v>
      </c>
      <c r="M134" s="68"/>
      <c r="N134" s="148">
        <v>0</v>
      </c>
      <c r="O134" s="148"/>
    </row>
    <row r="135" spans="1:18" ht="23.25">
      <c r="A135" s="70"/>
      <c r="B135" s="70"/>
      <c r="C135" s="70"/>
      <c r="D135" s="70"/>
      <c r="E135" s="70"/>
      <c r="F135" s="70"/>
      <c r="G135" s="70"/>
      <c r="H135" s="71">
        <v>2</v>
      </c>
      <c r="I135" s="70"/>
      <c r="J135" s="71">
        <v>3</v>
      </c>
      <c r="K135" s="71">
        <v>4</v>
      </c>
      <c r="L135" s="70"/>
      <c r="M135" s="68"/>
      <c r="N135" s="149">
        <f>SUM(N136:N137)+N138</f>
        <v>0</v>
      </c>
      <c r="O135" s="149">
        <f>SUM(O136:O137)+O138</f>
        <v>0</v>
      </c>
      <c r="P135" s="47"/>
      <c r="Q135" s="47"/>
      <c r="R135" s="47"/>
    </row>
    <row r="136" spans="1:18" ht="23.25">
      <c r="A136" s="70"/>
      <c r="B136" s="70"/>
      <c r="C136" s="70"/>
      <c r="D136" s="70"/>
      <c r="E136" s="70"/>
      <c r="F136" s="70"/>
      <c r="G136" s="70"/>
      <c r="H136" s="70">
        <v>2</v>
      </c>
      <c r="I136" s="70"/>
      <c r="J136" s="70">
        <v>3</v>
      </c>
      <c r="K136" s="70">
        <v>4</v>
      </c>
      <c r="L136" s="70">
        <v>1</v>
      </c>
      <c r="M136" s="68"/>
      <c r="N136" s="81">
        <v>0</v>
      </c>
      <c r="O136" s="72">
        <v>0</v>
      </c>
      <c r="P136" s="47"/>
      <c r="Q136" s="47"/>
      <c r="R136" s="47"/>
    </row>
    <row r="137" spans="1:18" ht="23.25">
      <c r="A137" s="70"/>
      <c r="B137" s="70"/>
      <c r="C137" s="70"/>
      <c r="D137" s="70"/>
      <c r="E137" s="70"/>
      <c r="F137" s="70"/>
      <c r="G137" s="70"/>
      <c r="H137" s="70">
        <v>2</v>
      </c>
      <c r="I137" s="70"/>
      <c r="J137" s="70">
        <v>3</v>
      </c>
      <c r="K137" s="70">
        <v>4</v>
      </c>
      <c r="L137" s="70">
        <v>2</v>
      </c>
      <c r="M137" s="68"/>
      <c r="N137" s="148">
        <v>0</v>
      </c>
      <c r="O137" s="77">
        <v>0</v>
      </c>
      <c r="P137" s="47"/>
      <c r="Q137" s="47"/>
      <c r="R137" s="47"/>
    </row>
    <row r="138" spans="1:18" ht="23.25">
      <c r="A138" s="70"/>
      <c r="B138" s="70"/>
      <c r="C138" s="70"/>
      <c r="D138" s="70"/>
      <c r="E138" s="70"/>
      <c r="F138" s="70"/>
      <c r="G138" s="70"/>
      <c r="H138" s="70">
        <v>2</v>
      </c>
      <c r="I138" s="70"/>
      <c r="J138" s="70">
        <v>3</v>
      </c>
      <c r="K138" s="70">
        <v>4</v>
      </c>
      <c r="L138" s="70">
        <v>2</v>
      </c>
      <c r="M138" s="68"/>
      <c r="N138" s="148">
        <v>0</v>
      </c>
      <c r="O138" s="77">
        <v>0</v>
      </c>
      <c r="P138" s="47"/>
      <c r="Q138" s="47"/>
      <c r="R138" s="47"/>
    </row>
    <row r="139" spans="1:18" ht="23.25">
      <c r="A139" s="70"/>
      <c r="B139" s="70"/>
      <c r="C139" s="70"/>
      <c r="D139" s="70"/>
      <c r="E139" s="70"/>
      <c r="F139" s="70"/>
      <c r="G139" s="70"/>
      <c r="H139" s="71">
        <v>2</v>
      </c>
      <c r="I139" s="71"/>
      <c r="J139" s="71">
        <v>3</v>
      </c>
      <c r="K139" s="71">
        <v>5</v>
      </c>
      <c r="L139" s="71"/>
      <c r="M139" s="74"/>
      <c r="N139" s="149">
        <f>SUM(N140:N141)+N142+N143</f>
        <v>711516</v>
      </c>
      <c r="O139" s="149">
        <f>SUM(O140:O141)+O142+O143</f>
        <v>0</v>
      </c>
      <c r="P139" s="47"/>
      <c r="Q139" s="47"/>
      <c r="R139" s="47"/>
    </row>
    <row r="140" spans="1:18" ht="23.25">
      <c r="A140" s="70"/>
      <c r="B140" s="70"/>
      <c r="C140" s="70"/>
      <c r="D140" s="70"/>
      <c r="E140" s="70"/>
      <c r="F140" s="70"/>
      <c r="G140" s="70"/>
      <c r="H140" s="70">
        <v>2</v>
      </c>
      <c r="I140" s="70"/>
      <c r="J140" s="70">
        <v>3</v>
      </c>
      <c r="K140" s="70">
        <v>5</v>
      </c>
      <c r="L140" s="70">
        <v>1</v>
      </c>
      <c r="M140" s="68"/>
      <c r="N140" s="81">
        <v>0</v>
      </c>
      <c r="O140" s="72">
        <v>0</v>
      </c>
      <c r="P140" s="47"/>
      <c r="Q140" s="47"/>
      <c r="R140" s="47"/>
    </row>
    <row r="141" spans="1:18" ht="23.25">
      <c r="A141" s="70"/>
      <c r="B141" s="70"/>
      <c r="C141" s="70"/>
      <c r="D141" s="70"/>
      <c r="E141" s="70"/>
      <c r="F141" s="70"/>
      <c r="G141" s="70"/>
      <c r="H141" s="70">
        <v>2</v>
      </c>
      <c r="I141" s="70"/>
      <c r="J141" s="70">
        <v>3</v>
      </c>
      <c r="K141" s="70">
        <v>5</v>
      </c>
      <c r="L141" s="70">
        <v>3</v>
      </c>
      <c r="M141" s="68">
        <v>1</v>
      </c>
      <c r="N141" s="81">
        <v>0</v>
      </c>
      <c r="O141" s="72">
        <v>0</v>
      </c>
      <c r="P141" s="47"/>
      <c r="Q141" s="47"/>
      <c r="R141" s="47"/>
    </row>
    <row r="142" spans="1:18" ht="23.25">
      <c r="A142" s="70"/>
      <c r="B142" s="70"/>
      <c r="C142" s="70"/>
      <c r="D142" s="70"/>
      <c r="E142" s="70"/>
      <c r="F142" s="70"/>
      <c r="G142" s="70"/>
      <c r="H142" s="70">
        <v>2</v>
      </c>
      <c r="I142" s="70"/>
      <c r="J142" s="70">
        <v>3</v>
      </c>
      <c r="K142" s="70">
        <v>5</v>
      </c>
      <c r="L142" s="70">
        <v>5</v>
      </c>
      <c r="M142" s="68"/>
      <c r="N142" s="81">
        <v>711516</v>
      </c>
      <c r="O142" s="81">
        <v>0</v>
      </c>
      <c r="P142" s="47"/>
      <c r="Q142" s="47"/>
      <c r="R142" s="47"/>
    </row>
    <row r="143" spans="1:18" ht="23.25">
      <c r="A143" s="70"/>
      <c r="B143" s="70"/>
      <c r="C143" s="70"/>
      <c r="D143" s="70"/>
      <c r="E143" s="70"/>
      <c r="F143" s="70"/>
      <c r="G143" s="70"/>
      <c r="H143" s="70">
        <v>2</v>
      </c>
      <c r="I143" s="70"/>
      <c r="J143" s="70">
        <v>3</v>
      </c>
      <c r="K143" s="70">
        <v>5</v>
      </c>
      <c r="L143" s="70">
        <v>5</v>
      </c>
      <c r="M143" s="68"/>
      <c r="N143" s="81">
        <v>0</v>
      </c>
      <c r="O143" s="81">
        <v>0</v>
      </c>
      <c r="P143" s="47"/>
      <c r="Q143" s="47"/>
      <c r="R143" s="47"/>
    </row>
    <row r="144" spans="1:18" ht="23.25">
      <c r="A144" s="70"/>
      <c r="B144" s="70"/>
      <c r="C144" s="70"/>
      <c r="D144" s="70">
        <v>1</v>
      </c>
      <c r="E144" s="70"/>
      <c r="F144" s="70">
        <v>331</v>
      </c>
      <c r="G144" s="70"/>
      <c r="H144" s="71">
        <v>2</v>
      </c>
      <c r="I144" s="71"/>
      <c r="J144" s="71">
        <v>3</v>
      </c>
      <c r="K144" s="71">
        <v>6</v>
      </c>
      <c r="L144" s="71"/>
      <c r="M144" s="74"/>
      <c r="N144" s="149">
        <f>N145+N150+N151+N153+N154+N155+N152+N156+N157</f>
        <v>382</v>
      </c>
      <c r="O144" s="149">
        <f>O145+O150+O151+O153+O154+O155+O152+O156+O157</f>
        <v>0</v>
      </c>
      <c r="P144" s="47">
        <v>0</v>
      </c>
      <c r="Q144" s="47"/>
      <c r="R144" s="47"/>
    </row>
    <row r="145" spans="1:18" ht="23.25">
      <c r="A145" s="70"/>
      <c r="B145" s="70"/>
      <c r="C145" s="70"/>
      <c r="D145" s="70"/>
      <c r="E145" s="70"/>
      <c r="F145" s="70"/>
      <c r="G145" s="70"/>
      <c r="H145" s="70">
        <v>2</v>
      </c>
      <c r="I145" s="70"/>
      <c r="J145" s="70">
        <v>3</v>
      </c>
      <c r="K145" s="70">
        <v>6</v>
      </c>
      <c r="L145" s="70">
        <v>2</v>
      </c>
      <c r="M145" s="68">
        <v>1</v>
      </c>
      <c r="N145" s="81">
        <v>0</v>
      </c>
      <c r="O145" s="81">
        <v>0</v>
      </c>
      <c r="P145" s="47"/>
      <c r="Q145" s="47"/>
      <c r="R145" s="47"/>
    </row>
    <row r="146" spans="1:18" ht="0.75" customHeight="1">
      <c r="A146" s="70"/>
      <c r="B146" s="70"/>
      <c r="C146" s="70"/>
      <c r="D146" s="70"/>
      <c r="E146" s="70"/>
      <c r="F146" s="70"/>
      <c r="G146" s="70"/>
      <c r="H146" s="70">
        <v>2</v>
      </c>
      <c r="I146" s="70"/>
      <c r="J146" s="70">
        <v>3</v>
      </c>
      <c r="K146" s="70">
        <v>6</v>
      </c>
      <c r="L146" s="70">
        <v>1</v>
      </c>
      <c r="M146" s="68">
        <v>2</v>
      </c>
      <c r="N146" s="81">
        <v>1200</v>
      </c>
      <c r="O146" s="72">
        <v>1200</v>
      </c>
      <c r="P146" s="47"/>
      <c r="Q146" s="47"/>
      <c r="R146" s="47"/>
    </row>
    <row r="147" spans="1:18" ht="0.75" customHeight="1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>
        <v>2</v>
      </c>
      <c r="M147" s="68"/>
      <c r="N147" s="81"/>
      <c r="O147" s="72"/>
      <c r="P147" s="47"/>
      <c r="Q147" s="47"/>
      <c r="R147" s="47"/>
    </row>
    <row r="148" spans="1:18" ht="0.75" customHeight="1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68"/>
      <c r="N148" s="81"/>
      <c r="O148" s="72"/>
      <c r="P148" s="47"/>
      <c r="Q148" s="47"/>
      <c r="R148" s="47"/>
    </row>
    <row r="149" spans="1:18" ht="0.75" customHeight="1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68"/>
      <c r="N149" s="81"/>
      <c r="O149" s="72"/>
      <c r="P149" s="47"/>
      <c r="Q149" s="47"/>
      <c r="R149" s="47"/>
    </row>
    <row r="150" spans="1:18" ht="23.25">
      <c r="A150" s="70"/>
      <c r="B150" s="70"/>
      <c r="C150" s="70"/>
      <c r="D150" s="70"/>
      <c r="E150" s="70"/>
      <c r="F150" s="70"/>
      <c r="G150" s="70"/>
      <c r="H150" s="70">
        <v>2</v>
      </c>
      <c r="I150" s="70"/>
      <c r="J150" s="70">
        <v>3</v>
      </c>
      <c r="K150" s="70">
        <v>6</v>
      </c>
      <c r="L150" s="70">
        <v>1</v>
      </c>
      <c r="M150" s="68">
        <v>1</v>
      </c>
      <c r="N150" s="81">
        <v>0</v>
      </c>
      <c r="O150" s="72">
        <v>0</v>
      </c>
      <c r="P150" s="59"/>
      <c r="Q150" s="59"/>
      <c r="R150" s="47"/>
    </row>
    <row r="151" spans="1:18" ht="23.25">
      <c r="A151" s="70"/>
      <c r="B151" s="70"/>
      <c r="C151" s="70"/>
      <c r="D151" s="70"/>
      <c r="E151" s="70"/>
      <c r="F151" s="70"/>
      <c r="G151" s="70"/>
      <c r="H151" s="70">
        <v>2</v>
      </c>
      <c r="I151" s="70"/>
      <c r="J151" s="70">
        <v>3</v>
      </c>
      <c r="K151" s="70">
        <v>6</v>
      </c>
      <c r="L151" s="70">
        <v>1</v>
      </c>
      <c r="M151" s="68">
        <v>2</v>
      </c>
      <c r="N151" s="81">
        <v>0</v>
      </c>
      <c r="O151" s="72">
        <v>0</v>
      </c>
      <c r="P151" s="59"/>
      <c r="Q151" s="59"/>
      <c r="R151" s="47"/>
    </row>
    <row r="152" spans="1:18" ht="23.25">
      <c r="A152" s="70"/>
      <c r="B152" s="70"/>
      <c r="C152" s="70"/>
      <c r="D152" s="70"/>
      <c r="E152" s="70"/>
      <c r="F152" s="70"/>
      <c r="G152" s="70"/>
      <c r="H152" s="70">
        <v>2</v>
      </c>
      <c r="I152" s="70"/>
      <c r="J152" s="70">
        <v>3</v>
      </c>
      <c r="K152" s="70">
        <v>6</v>
      </c>
      <c r="L152" s="70">
        <v>1</v>
      </c>
      <c r="M152" s="68">
        <v>7</v>
      </c>
      <c r="N152" s="81">
        <v>0</v>
      </c>
      <c r="O152" s="72">
        <v>0</v>
      </c>
      <c r="P152" s="59"/>
      <c r="Q152" s="59"/>
      <c r="R152" s="47"/>
    </row>
    <row r="153" spans="1:18" ht="23.25">
      <c r="A153" s="70"/>
      <c r="B153" s="70"/>
      <c r="C153" s="70"/>
      <c r="D153" s="70"/>
      <c r="E153" s="70"/>
      <c r="F153" s="70"/>
      <c r="G153" s="70"/>
      <c r="H153" s="70">
        <v>2</v>
      </c>
      <c r="I153" s="70"/>
      <c r="J153" s="70">
        <v>3</v>
      </c>
      <c r="K153" s="70">
        <v>6</v>
      </c>
      <c r="L153" s="70">
        <v>3</v>
      </c>
      <c r="M153" s="68">
        <v>2</v>
      </c>
      <c r="N153" s="81">
        <v>382</v>
      </c>
      <c r="O153" s="72">
        <v>0</v>
      </c>
      <c r="P153" s="47"/>
      <c r="Q153" s="47"/>
      <c r="R153" s="47"/>
    </row>
    <row r="154" spans="1:18" ht="23.25">
      <c r="A154" s="70"/>
      <c r="B154" s="70"/>
      <c r="C154" s="70"/>
      <c r="D154" s="70"/>
      <c r="E154" s="70"/>
      <c r="F154" s="70"/>
      <c r="G154" s="70"/>
      <c r="H154" s="70">
        <v>2</v>
      </c>
      <c r="I154" s="70"/>
      <c r="J154" s="70">
        <v>3</v>
      </c>
      <c r="K154" s="70">
        <v>6</v>
      </c>
      <c r="L154" s="70">
        <v>3</v>
      </c>
      <c r="M154" s="68">
        <v>3</v>
      </c>
      <c r="N154" s="81">
        <v>0</v>
      </c>
      <c r="O154" s="72">
        <v>0</v>
      </c>
      <c r="P154" s="47"/>
      <c r="Q154" s="47"/>
      <c r="R154" s="47"/>
    </row>
    <row r="155" spans="1:18" ht="23.25">
      <c r="A155" s="70"/>
      <c r="B155" s="70"/>
      <c r="C155" s="70"/>
      <c r="D155" s="70"/>
      <c r="E155" s="70"/>
      <c r="F155" s="70"/>
      <c r="G155" s="70"/>
      <c r="H155" s="70">
        <v>2</v>
      </c>
      <c r="I155" s="70"/>
      <c r="J155" s="70">
        <v>3</v>
      </c>
      <c r="K155" s="70">
        <v>6</v>
      </c>
      <c r="L155" s="70">
        <v>3</v>
      </c>
      <c r="M155" s="68">
        <v>4</v>
      </c>
      <c r="N155" s="81">
        <v>0</v>
      </c>
      <c r="O155" s="81">
        <v>0</v>
      </c>
      <c r="P155" s="47"/>
      <c r="Q155" s="47"/>
      <c r="R155" s="47"/>
    </row>
    <row r="156" spans="1:18" ht="23.25">
      <c r="A156" s="70"/>
      <c r="B156" s="70"/>
      <c r="C156" s="70"/>
      <c r="D156" s="70"/>
      <c r="E156" s="70"/>
      <c r="F156" s="70"/>
      <c r="G156" s="70"/>
      <c r="H156" s="70">
        <v>2</v>
      </c>
      <c r="I156" s="70"/>
      <c r="J156" s="70">
        <v>3</v>
      </c>
      <c r="K156" s="70">
        <v>6</v>
      </c>
      <c r="L156" s="70">
        <v>3</v>
      </c>
      <c r="M156" s="68">
        <v>6</v>
      </c>
      <c r="N156" s="81">
        <v>0</v>
      </c>
      <c r="O156" s="81">
        <v>0</v>
      </c>
      <c r="P156" s="47"/>
      <c r="Q156" s="47"/>
      <c r="R156" s="47"/>
    </row>
    <row r="157" spans="1:18" ht="23.25">
      <c r="A157" s="70"/>
      <c r="B157" s="70"/>
      <c r="C157" s="70"/>
      <c r="D157" s="70"/>
      <c r="E157" s="70"/>
      <c r="F157" s="70"/>
      <c r="G157" s="70"/>
      <c r="H157" s="70">
        <v>2</v>
      </c>
      <c r="I157" s="70"/>
      <c r="J157" s="70">
        <v>6</v>
      </c>
      <c r="K157" s="70">
        <v>6</v>
      </c>
      <c r="L157" s="70">
        <v>4</v>
      </c>
      <c r="M157" s="68">
        <v>4</v>
      </c>
      <c r="N157" s="81">
        <v>0</v>
      </c>
      <c r="O157" s="81">
        <v>0</v>
      </c>
      <c r="P157" s="47"/>
      <c r="Q157" s="47"/>
      <c r="R157" s="47"/>
    </row>
    <row r="158" spans="1:18" ht="23.25">
      <c r="A158" s="70"/>
      <c r="B158" s="70"/>
      <c r="C158" s="70"/>
      <c r="D158" s="70"/>
      <c r="E158" s="70"/>
      <c r="F158" s="70"/>
      <c r="G158" s="70"/>
      <c r="H158" s="71">
        <v>2</v>
      </c>
      <c r="I158" s="71"/>
      <c r="J158" s="71">
        <v>3</v>
      </c>
      <c r="K158" s="71">
        <v>7</v>
      </c>
      <c r="L158" s="71"/>
      <c r="M158" s="74"/>
      <c r="N158" s="149">
        <f>SUM(N159:N166)+N168+N170+N169+N167+N171+N172</f>
        <v>146850</v>
      </c>
      <c r="O158" s="149">
        <f>SUM(O159:O166)+O168+O170+O169+O167+O171+O172</f>
        <v>0</v>
      </c>
      <c r="P158" s="47"/>
      <c r="Q158" s="47"/>
      <c r="R158" s="47"/>
    </row>
    <row r="159" spans="1:18" ht="23.25">
      <c r="A159" s="70"/>
      <c r="B159" s="70"/>
      <c r="C159" s="70"/>
      <c r="D159" s="70"/>
      <c r="E159" s="70"/>
      <c r="F159" s="70"/>
      <c r="G159" s="70"/>
      <c r="H159" s="70">
        <v>2</v>
      </c>
      <c r="I159" s="70"/>
      <c r="J159" s="70">
        <v>3</v>
      </c>
      <c r="K159" s="70">
        <v>7</v>
      </c>
      <c r="L159" s="70">
        <v>1</v>
      </c>
      <c r="M159" s="68">
        <v>1</v>
      </c>
      <c r="N159" s="81">
        <v>0</v>
      </c>
      <c r="O159" s="81">
        <v>0</v>
      </c>
      <c r="P159" s="47"/>
      <c r="Q159" s="47"/>
      <c r="R159" s="47"/>
    </row>
    <row r="160" spans="1:18" ht="23.25">
      <c r="A160" s="70"/>
      <c r="B160" s="70"/>
      <c r="C160" s="70"/>
      <c r="D160" s="70"/>
      <c r="E160" s="70"/>
      <c r="F160" s="70"/>
      <c r="G160" s="70"/>
      <c r="H160" s="70">
        <v>2</v>
      </c>
      <c r="I160" s="70"/>
      <c r="J160" s="70">
        <v>3</v>
      </c>
      <c r="K160" s="70">
        <v>7</v>
      </c>
      <c r="L160" s="70">
        <v>1</v>
      </c>
      <c r="M160" s="68">
        <v>1</v>
      </c>
      <c r="N160" s="81">
        <v>0</v>
      </c>
      <c r="O160" s="72">
        <v>0</v>
      </c>
      <c r="P160" s="47"/>
      <c r="Q160" s="47"/>
      <c r="R160" s="47"/>
    </row>
    <row r="161" spans="1:18" ht="23.25">
      <c r="A161" s="70"/>
      <c r="B161" s="70"/>
      <c r="C161" s="70"/>
      <c r="D161" s="70"/>
      <c r="E161" s="70"/>
      <c r="F161" s="70"/>
      <c r="G161" s="70">
        <v>100</v>
      </c>
      <c r="H161" s="70">
        <v>2</v>
      </c>
      <c r="I161" s="70"/>
      <c r="J161" s="70">
        <v>3</v>
      </c>
      <c r="K161" s="70">
        <v>7</v>
      </c>
      <c r="L161" s="70">
        <v>1</v>
      </c>
      <c r="M161" s="68">
        <v>2</v>
      </c>
      <c r="N161" s="81">
        <v>146850</v>
      </c>
      <c r="O161" s="72">
        <v>0</v>
      </c>
      <c r="P161" s="47"/>
      <c r="Q161" s="47"/>
      <c r="R161" s="47"/>
    </row>
    <row r="162" spans="1:18" ht="23.25">
      <c r="A162" s="70"/>
      <c r="B162" s="70"/>
      <c r="C162" s="70"/>
      <c r="D162" s="70"/>
      <c r="E162" s="70"/>
      <c r="F162" s="70"/>
      <c r="G162" s="70"/>
      <c r="H162" s="70">
        <v>2</v>
      </c>
      <c r="I162" s="70"/>
      <c r="J162" s="70">
        <v>3</v>
      </c>
      <c r="K162" s="70">
        <v>7</v>
      </c>
      <c r="L162" s="70">
        <v>1</v>
      </c>
      <c r="M162" s="68">
        <v>2</v>
      </c>
      <c r="N162" s="81">
        <v>0</v>
      </c>
      <c r="O162" s="72">
        <v>0</v>
      </c>
      <c r="P162" s="47"/>
      <c r="Q162" s="47"/>
      <c r="R162" s="47"/>
    </row>
    <row r="163" spans="1:18" ht="23.25">
      <c r="A163" s="70"/>
      <c r="B163" s="70"/>
      <c r="C163" s="70"/>
      <c r="D163" s="70"/>
      <c r="E163" s="70"/>
      <c r="F163" s="70"/>
      <c r="G163" s="70">
        <v>100</v>
      </c>
      <c r="H163" s="70">
        <v>2</v>
      </c>
      <c r="I163" s="70"/>
      <c r="J163" s="70">
        <v>3</v>
      </c>
      <c r="K163" s="70">
        <v>7</v>
      </c>
      <c r="L163" s="70">
        <v>1</v>
      </c>
      <c r="M163" s="68">
        <v>2</v>
      </c>
      <c r="N163" s="148">
        <v>0</v>
      </c>
      <c r="O163" s="77">
        <v>0</v>
      </c>
      <c r="P163" s="47"/>
      <c r="Q163" s="47"/>
      <c r="R163" s="47"/>
    </row>
    <row r="164" spans="1:18" ht="23.25">
      <c r="A164" s="70"/>
      <c r="B164" s="70"/>
      <c r="C164" s="70"/>
      <c r="D164" s="70"/>
      <c r="E164" s="70"/>
      <c r="F164" s="70"/>
      <c r="G164" s="70"/>
      <c r="H164" s="70">
        <v>2</v>
      </c>
      <c r="I164" s="70"/>
      <c r="J164" s="70">
        <v>3</v>
      </c>
      <c r="K164" s="70">
        <v>7</v>
      </c>
      <c r="L164" s="70">
        <v>1</v>
      </c>
      <c r="M164" s="68">
        <v>4</v>
      </c>
      <c r="N164" s="148">
        <v>0</v>
      </c>
      <c r="O164" s="77">
        <v>0</v>
      </c>
      <c r="P164" s="47"/>
      <c r="Q164" s="47"/>
      <c r="R164" s="47"/>
    </row>
    <row r="165" spans="1:18" ht="23.25">
      <c r="A165" s="70"/>
      <c r="B165" s="70"/>
      <c r="C165" s="70"/>
      <c r="D165" s="70"/>
      <c r="E165" s="70"/>
      <c r="F165" s="70"/>
      <c r="G165" s="70"/>
      <c r="H165" s="70">
        <v>2</v>
      </c>
      <c r="I165" s="70"/>
      <c r="J165" s="70">
        <v>3</v>
      </c>
      <c r="K165" s="70">
        <v>7</v>
      </c>
      <c r="L165" s="70">
        <v>1</v>
      </c>
      <c r="M165" s="68">
        <v>6</v>
      </c>
      <c r="N165" s="148">
        <v>0</v>
      </c>
      <c r="O165" s="77">
        <v>0</v>
      </c>
      <c r="P165" s="47"/>
      <c r="Q165" s="47"/>
      <c r="R165" s="47"/>
    </row>
    <row r="166" spans="1:18" ht="23.25">
      <c r="A166" s="70"/>
      <c r="B166" s="70"/>
      <c r="C166" s="70"/>
      <c r="D166" s="70"/>
      <c r="E166" s="70"/>
      <c r="F166" s="70"/>
      <c r="G166" s="70"/>
      <c r="H166" s="70">
        <v>2</v>
      </c>
      <c r="I166" s="70"/>
      <c r="J166" s="70">
        <v>3</v>
      </c>
      <c r="K166" s="70">
        <v>7</v>
      </c>
      <c r="L166" s="70">
        <v>1</v>
      </c>
      <c r="M166" s="68">
        <v>2</v>
      </c>
      <c r="N166" s="148">
        <v>0</v>
      </c>
      <c r="O166" s="77">
        <v>0</v>
      </c>
      <c r="P166" s="47"/>
      <c r="Q166" s="47"/>
      <c r="R166" s="47"/>
    </row>
    <row r="167" spans="1:18" ht="23.25">
      <c r="A167" s="70"/>
      <c r="B167" s="70"/>
      <c r="C167" s="70"/>
      <c r="D167" s="70"/>
      <c r="E167" s="70"/>
      <c r="F167" s="70"/>
      <c r="G167" s="70"/>
      <c r="H167" s="70">
        <v>2</v>
      </c>
      <c r="I167" s="70"/>
      <c r="J167" s="70">
        <v>3</v>
      </c>
      <c r="K167" s="70">
        <v>7</v>
      </c>
      <c r="L167" s="70">
        <v>2</v>
      </c>
      <c r="M167" s="68">
        <v>2</v>
      </c>
      <c r="N167" s="148">
        <v>0</v>
      </c>
      <c r="O167" s="148">
        <v>0</v>
      </c>
      <c r="P167" s="47"/>
      <c r="Q167" s="47"/>
      <c r="R167" s="47"/>
    </row>
    <row r="168" spans="1:18" ht="23.25">
      <c r="A168" s="70"/>
      <c r="B168" s="70"/>
      <c r="C168" s="70"/>
      <c r="D168" s="70"/>
      <c r="E168" s="70"/>
      <c r="F168" s="70"/>
      <c r="G168" s="70"/>
      <c r="H168" s="70">
        <v>2</v>
      </c>
      <c r="I168" s="70"/>
      <c r="J168" s="70">
        <v>3</v>
      </c>
      <c r="K168" s="70">
        <v>7</v>
      </c>
      <c r="L168" s="70">
        <v>2</v>
      </c>
      <c r="M168" s="68">
        <v>3</v>
      </c>
      <c r="N168" s="148">
        <v>0</v>
      </c>
      <c r="O168" s="148">
        <v>0</v>
      </c>
      <c r="P168" s="47"/>
      <c r="Q168" s="47"/>
      <c r="R168" s="47"/>
    </row>
    <row r="169" spans="1:18" ht="23.25">
      <c r="A169" s="70"/>
      <c r="B169" s="70"/>
      <c r="C169" s="70"/>
      <c r="D169" s="70"/>
      <c r="E169" s="70"/>
      <c r="F169" s="70"/>
      <c r="G169" s="70"/>
      <c r="H169" s="70">
        <v>2</v>
      </c>
      <c r="I169" s="70"/>
      <c r="J169" s="70">
        <v>3</v>
      </c>
      <c r="K169" s="70">
        <v>7</v>
      </c>
      <c r="L169" s="70">
        <v>2</v>
      </c>
      <c r="M169" s="68">
        <v>3</v>
      </c>
      <c r="N169" s="148">
        <v>0</v>
      </c>
      <c r="O169" s="148">
        <v>0</v>
      </c>
      <c r="P169" s="47"/>
      <c r="Q169" s="47"/>
      <c r="R169" s="47"/>
    </row>
    <row r="170" spans="1:18" ht="23.25">
      <c r="A170" s="70"/>
      <c r="B170" s="70"/>
      <c r="C170" s="70"/>
      <c r="D170" s="70"/>
      <c r="E170" s="70"/>
      <c r="F170" s="70"/>
      <c r="G170" s="70"/>
      <c r="H170" s="70">
        <v>2</v>
      </c>
      <c r="I170" s="70"/>
      <c r="J170" s="70">
        <v>3</v>
      </c>
      <c r="K170" s="70">
        <v>7</v>
      </c>
      <c r="L170" s="70">
        <v>2</v>
      </c>
      <c r="M170" s="68">
        <v>4</v>
      </c>
      <c r="N170" s="148">
        <v>0</v>
      </c>
      <c r="O170" s="148">
        <v>0</v>
      </c>
      <c r="P170" s="47"/>
      <c r="Q170" s="47"/>
      <c r="R170" s="47"/>
    </row>
    <row r="171" spans="1:18" ht="23.25">
      <c r="A171" s="70"/>
      <c r="B171" s="70"/>
      <c r="C171" s="70"/>
      <c r="D171" s="70"/>
      <c r="E171" s="70"/>
      <c r="F171" s="70"/>
      <c r="G171" s="70"/>
      <c r="H171" s="70">
        <v>2</v>
      </c>
      <c r="I171" s="70"/>
      <c r="J171" s="70">
        <v>3</v>
      </c>
      <c r="K171" s="70">
        <v>7</v>
      </c>
      <c r="L171" s="70">
        <v>2</v>
      </c>
      <c r="M171" s="68">
        <v>5</v>
      </c>
      <c r="N171" s="148">
        <v>0</v>
      </c>
      <c r="O171" s="148">
        <v>0</v>
      </c>
      <c r="P171" s="47"/>
      <c r="Q171" s="47"/>
      <c r="R171" s="47"/>
    </row>
    <row r="172" spans="1:18" ht="23.25">
      <c r="A172" s="70"/>
      <c r="B172" s="70"/>
      <c r="C172" s="70"/>
      <c r="D172" s="70"/>
      <c r="E172" s="70"/>
      <c r="F172" s="70"/>
      <c r="G172" s="70"/>
      <c r="H172" s="70">
        <v>2</v>
      </c>
      <c r="I172" s="70"/>
      <c r="J172" s="70">
        <v>3</v>
      </c>
      <c r="K172" s="70">
        <v>7</v>
      </c>
      <c r="L172" s="70">
        <v>2</v>
      </c>
      <c r="M172" s="68">
        <v>6</v>
      </c>
      <c r="N172" s="148">
        <v>0</v>
      </c>
      <c r="O172" s="148">
        <v>0</v>
      </c>
      <c r="P172" s="47"/>
      <c r="Q172" s="47"/>
      <c r="R172" s="47"/>
    </row>
    <row r="173" spans="1:18" ht="23.25">
      <c r="A173" s="70"/>
      <c r="B173" s="70"/>
      <c r="C173" s="70"/>
      <c r="D173" s="70"/>
      <c r="E173" s="70"/>
      <c r="F173" s="70"/>
      <c r="G173" s="70"/>
      <c r="H173" s="71">
        <v>2</v>
      </c>
      <c r="I173" s="71"/>
      <c r="J173" s="71">
        <v>3</v>
      </c>
      <c r="K173" s="71">
        <v>9</v>
      </c>
      <c r="L173" s="71"/>
      <c r="M173" s="74"/>
      <c r="N173" s="150">
        <f>N174+N175+N176+N177+N178+N181+N180+N179+N182+N183</f>
        <v>6429</v>
      </c>
      <c r="O173" s="150">
        <f>O174+O175+O176+O177+O178+O181+O180+O179+O182+O183</f>
        <v>0</v>
      </c>
      <c r="P173" s="47"/>
      <c r="Q173" s="47"/>
      <c r="R173" s="47"/>
    </row>
    <row r="174" spans="1:18" ht="23.25">
      <c r="A174" s="70"/>
      <c r="B174" s="70"/>
      <c r="C174" s="70"/>
      <c r="D174" s="70"/>
      <c r="E174" s="70"/>
      <c r="F174" s="70"/>
      <c r="G174" s="70"/>
      <c r="H174" s="70">
        <v>2</v>
      </c>
      <c r="I174" s="70"/>
      <c r="J174" s="70">
        <v>3</v>
      </c>
      <c r="K174" s="70">
        <v>9</v>
      </c>
      <c r="L174" s="70">
        <v>1</v>
      </c>
      <c r="M174" s="68">
        <v>1</v>
      </c>
      <c r="N174" s="81">
        <v>5617</v>
      </c>
      <c r="O174" s="72">
        <v>0</v>
      </c>
      <c r="P174" s="47"/>
      <c r="Q174" s="47"/>
      <c r="R174" s="47"/>
    </row>
    <row r="175" spans="1:18" ht="23.25">
      <c r="A175" s="70"/>
      <c r="B175" s="82"/>
      <c r="C175" s="82"/>
      <c r="D175" s="70"/>
      <c r="E175" s="82"/>
      <c r="F175" s="82"/>
      <c r="G175" s="70"/>
      <c r="H175" s="70">
        <v>2</v>
      </c>
      <c r="I175" s="70"/>
      <c r="J175" s="70">
        <v>3</v>
      </c>
      <c r="K175" s="70">
        <v>9</v>
      </c>
      <c r="L175" s="70">
        <v>1</v>
      </c>
      <c r="M175" s="68">
        <v>1</v>
      </c>
      <c r="N175" s="81">
        <v>0</v>
      </c>
      <c r="O175" s="72">
        <v>0</v>
      </c>
      <c r="P175" s="47"/>
      <c r="Q175" s="47"/>
      <c r="R175" s="47"/>
    </row>
    <row r="176" spans="1:15" ht="23.25">
      <c r="A176" s="70"/>
      <c r="B176" s="82"/>
      <c r="C176" s="82"/>
      <c r="D176" s="70"/>
      <c r="E176" s="82"/>
      <c r="F176" s="82"/>
      <c r="G176" s="70"/>
      <c r="H176" s="70">
        <v>2</v>
      </c>
      <c r="I176" s="70"/>
      <c r="J176" s="70">
        <v>3</v>
      </c>
      <c r="K176" s="70">
        <v>9</v>
      </c>
      <c r="L176" s="70">
        <v>2</v>
      </c>
      <c r="M176" s="68">
        <v>1</v>
      </c>
      <c r="N176" s="81">
        <v>0</v>
      </c>
      <c r="O176" s="72">
        <v>0</v>
      </c>
    </row>
    <row r="177" spans="1:15" ht="23.25">
      <c r="A177" s="70"/>
      <c r="B177" s="82"/>
      <c r="C177" s="82"/>
      <c r="D177" s="70"/>
      <c r="E177" s="82"/>
      <c r="F177" s="82"/>
      <c r="G177" s="70"/>
      <c r="H177" s="70">
        <v>2</v>
      </c>
      <c r="I177" s="70"/>
      <c r="J177" s="70">
        <v>3</v>
      </c>
      <c r="K177" s="70">
        <v>9</v>
      </c>
      <c r="L177" s="70">
        <v>2</v>
      </c>
      <c r="M177" s="68">
        <v>1</v>
      </c>
      <c r="N177" s="81">
        <v>0</v>
      </c>
      <c r="O177" s="72">
        <v>0</v>
      </c>
    </row>
    <row r="178" spans="1:15" ht="23.25">
      <c r="A178" s="70"/>
      <c r="B178" s="82"/>
      <c r="C178" s="82"/>
      <c r="D178" s="70"/>
      <c r="E178" s="82"/>
      <c r="F178" s="82"/>
      <c r="G178" s="70"/>
      <c r="H178" s="70">
        <v>2</v>
      </c>
      <c r="I178" s="70"/>
      <c r="J178" s="70">
        <v>3</v>
      </c>
      <c r="K178" s="70">
        <v>9</v>
      </c>
      <c r="L178" s="70">
        <v>5</v>
      </c>
      <c r="M178" s="68">
        <v>1</v>
      </c>
      <c r="N178" s="81">
        <v>812</v>
      </c>
      <c r="O178" s="72">
        <v>0</v>
      </c>
    </row>
    <row r="179" spans="1:15" ht="23.25">
      <c r="A179" s="70"/>
      <c r="B179" s="82"/>
      <c r="C179" s="82"/>
      <c r="D179" s="70"/>
      <c r="E179" s="82"/>
      <c r="F179" s="82"/>
      <c r="G179" s="70"/>
      <c r="H179" s="70">
        <v>2</v>
      </c>
      <c r="I179" s="70"/>
      <c r="J179" s="70">
        <v>3</v>
      </c>
      <c r="K179" s="70">
        <v>9</v>
      </c>
      <c r="L179" s="70">
        <v>6</v>
      </c>
      <c r="M179" s="68">
        <v>1</v>
      </c>
      <c r="N179" s="81">
        <v>0</v>
      </c>
      <c r="O179" s="72">
        <v>0</v>
      </c>
    </row>
    <row r="180" spans="1:15" ht="23.25">
      <c r="A180" s="70"/>
      <c r="B180" s="82"/>
      <c r="C180" s="82"/>
      <c r="D180" s="70"/>
      <c r="E180" s="82"/>
      <c r="F180" s="82"/>
      <c r="G180" s="70"/>
      <c r="H180" s="70">
        <v>2</v>
      </c>
      <c r="I180" s="70"/>
      <c r="J180" s="70">
        <v>3</v>
      </c>
      <c r="K180" s="70">
        <v>9</v>
      </c>
      <c r="L180" s="70">
        <v>6</v>
      </c>
      <c r="M180" s="68">
        <v>1</v>
      </c>
      <c r="N180" s="81">
        <v>0</v>
      </c>
      <c r="O180" s="72">
        <v>0</v>
      </c>
    </row>
    <row r="181" spans="1:15" ht="23.25">
      <c r="A181" s="70"/>
      <c r="B181" s="82"/>
      <c r="C181" s="82"/>
      <c r="D181" s="70"/>
      <c r="E181" s="82"/>
      <c r="F181" s="82"/>
      <c r="G181" s="70"/>
      <c r="H181" s="70">
        <v>2</v>
      </c>
      <c r="I181" s="70"/>
      <c r="J181" s="70">
        <v>3</v>
      </c>
      <c r="K181" s="70">
        <v>9</v>
      </c>
      <c r="L181" s="70">
        <v>7</v>
      </c>
      <c r="M181" s="68">
        <v>1</v>
      </c>
      <c r="N181" s="81">
        <v>0</v>
      </c>
      <c r="O181" s="72">
        <v>0</v>
      </c>
    </row>
    <row r="182" spans="1:15" ht="23.25">
      <c r="A182" s="70"/>
      <c r="B182" s="82"/>
      <c r="C182" s="82"/>
      <c r="D182" s="70"/>
      <c r="E182" s="82"/>
      <c r="F182" s="82"/>
      <c r="G182" s="70"/>
      <c r="H182" s="70">
        <v>2</v>
      </c>
      <c r="I182" s="70"/>
      <c r="J182" s="70">
        <v>3</v>
      </c>
      <c r="K182" s="70">
        <v>9</v>
      </c>
      <c r="L182" s="70">
        <v>9</v>
      </c>
      <c r="M182" s="68">
        <v>1</v>
      </c>
      <c r="N182" s="81">
        <v>0</v>
      </c>
      <c r="O182" s="72">
        <v>0</v>
      </c>
    </row>
    <row r="183" spans="1:15" ht="23.25">
      <c r="A183" s="70"/>
      <c r="B183" s="82"/>
      <c r="C183" s="82"/>
      <c r="D183" s="70"/>
      <c r="E183" s="82"/>
      <c r="F183" s="82"/>
      <c r="G183" s="70"/>
      <c r="H183" s="70">
        <v>2</v>
      </c>
      <c r="I183" s="70"/>
      <c r="J183" s="70">
        <v>3</v>
      </c>
      <c r="K183" s="70">
        <v>9</v>
      </c>
      <c r="L183" s="70">
        <v>9</v>
      </c>
      <c r="M183" s="68">
        <v>2</v>
      </c>
      <c r="N183" s="81">
        <v>0</v>
      </c>
      <c r="O183" s="72">
        <v>0</v>
      </c>
    </row>
    <row r="184" spans="1:16" ht="23.25">
      <c r="A184" s="70"/>
      <c r="B184" s="82"/>
      <c r="C184" s="82"/>
      <c r="D184" s="70"/>
      <c r="E184" s="82"/>
      <c r="F184" s="82"/>
      <c r="G184" s="82"/>
      <c r="H184" s="71">
        <v>2</v>
      </c>
      <c r="I184" s="70"/>
      <c r="J184" s="71">
        <v>4</v>
      </c>
      <c r="K184" s="71"/>
      <c r="L184" s="71"/>
      <c r="M184" s="74"/>
      <c r="N184" s="149">
        <f>N186</f>
        <v>0</v>
      </c>
      <c r="O184" s="75">
        <f>O186</f>
        <v>0</v>
      </c>
      <c r="P184" s="55">
        <f>P186</f>
        <v>0</v>
      </c>
    </row>
    <row r="185" spans="1:16" ht="23.25">
      <c r="A185" s="70"/>
      <c r="B185" s="82"/>
      <c r="C185" s="82"/>
      <c r="D185" s="70"/>
      <c r="E185" s="82"/>
      <c r="F185" s="82"/>
      <c r="G185" s="82"/>
      <c r="H185" s="71">
        <v>2</v>
      </c>
      <c r="I185" s="70"/>
      <c r="J185" s="71">
        <v>4</v>
      </c>
      <c r="K185" s="71">
        <v>2</v>
      </c>
      <c r="L185" s="71"/>
      <c r="M185" s="74"/>
      <c r="N185" s="149"/>
      <c r="O185" s="75"/>
      <c r="P185" s="124"/>
    </row>
    <row r="186" spans="1:15" ht="23.25">
      <c r="A186" s="70"/>
      <c r="B186" s="82"/>
      <c r="C186" s="82"/>
      <c r="D186" s="70"/>
      <c r="E186" s="82"/>
      <c r="F186" s="82"/>
      <c r="G186" s="82"/>
      <c r="H186" s="70">
        <v>2</v>
      </c>
      <c r="I186" s="70"/>
      <c r="J186" s="70">
        <v>4</v>
      </c>
      <c r="K186" s="70">
        <v>2</v>
      </c>
      <c r="L186" s="70">
        <v>2</v>
      </c>
      <c r="M186" s="68">
        <v>1</v>
      </c>
      <c r="N186" s="81">
        <v>0</v>
      </c>
      <c r="O186" s="151">
        <v>0</v>
      </c>
    </row>
    <row r="187" spans="1:15" ht="23.25">
      <c r="A187" s="70"/>
      <c r="B187" s="82"/>
      <c r="C187" s="82"/>
      <c r="D187" s="70"/>
      <c r="E187" s="82"/>
      <c r="F187" s="82"/>
      <c r="G187" s="82"/>
      <c r="H187" s="71">
        <v>2</v>
      </c>
      <c r="I187" s="71"/>
      <c r="J187" s="71">
        <v>6</v>
      </c>
      <c r="K187" s="71"/>
      <c r="L187" s="71"/>
      <c r="M187" s="74"/>
      <c r="N187" s="149">
        <f>N188+N189+N190+N191+N193+N195+N196+N192+N197+N198</f>
        <v>33820</v>
      </c>
      <c r="O187" s="149">
        <f>O188+O189+O190+O191+O193+O195+O196+O192+O197+O198</f>
        <v>0</v>
      </c>
    </row>
    <row r="188" spans="1:22" ht="23.25">
      <c r="A188" s="70"/>
      <c r="B188" s="82"/>
      <c r="C188" s="82"/>
      <c r="D188" s="70"/>
      <c r="E188" s="82"/>
      <c r="F188" s="82"/>
      <c r="G188" s="82"/>
      <c r="H188" s="70">
        <v>2</v>
      </c>
      <c r="I188" s="70"/>
      <c r="J188" s="70">
        <v>6</v>
      </c>
      <c r="K188" s="70">
        <v>1</v>
      </c>
      <c r="L188" s="70">
        <v>1</v>
      </c>
      <c r="M188" s="68">
        <v>1</v>
      </c>
      <c r="N188" s="81">
        <v>0</v>
      </c>
      <c r="O188" s="72">
        <v>0</v>
      </c>
      <c r="V188" s="125" t="s">
        <v>33</v>
      </c>
    </row>
    <row r="189" spans="1:15" ht="23.25">
      <c r="A189" s="70"/>
      <c r="B189" s="82"/>
      <c r="C189" s="82"/>
      <c r="D189" s="70"/>
      <c r="E189" s="82"/>
      <c r="F189" s="82"/>
      <c r="G189" s="82"/>
      <c r="H189" s="70">
        <v>2</v>
      </c>
      <c r="I189" s="70"/>
      <c r="J189" s="70">
        <v>6</v>
      </c>
      <c r="K189" s="70">
        <v>1</v>
      </c>
      <c r="L189" s="70">
        <v>3</v>
      </c>
      <c r="M189" s="68">
        <v>1</v>
      </c>
      <c r="N189" s="81">
        <v>0</v>
      </c>
      <c r="O189" s="72">
        <v>0</v>
      </c>
    </row>
    <row r="190" spans="1:15" ht="23.25">
      <c r="A190" s="70"/>
      <c r="B190" s="82"/>
      <c r="C190" s="82"/>
      <c r="D190" s="70"/>
      <c r="E190" s="82"/>
      <c r="F190" s="82"/>
      <c r="G190" s="82"/>
      <c r="H190" s="70">
        <v>2</v>
      </c>
      <c r="I190" s="70"/>
      <c r="J190" s="70">
        <v>6</v>
      </c>
      <c r="K190" s="70">
        <v>1</v>
      </c>
      <c r="L190" s="70">
        <v>3</v>
      </c>
      <c r="M190" s="68">
        <v>1</v>
      </c>
      <c r="N190" s="81">
        <v>33820</v>
      </c>
      <c r="O190" s="81">
        <v>0</v>
      </c>
    </row>
    <row r="191" spans="1:15" ht="23.25">
      <c r="A191" s="70"/>
      <c r="B191" s="82"/>
      <c r="C191" s="82"/>
      <c r="D191" s="70"/>
      <c r="E191" s="82"/>
      <c r="F191" s="82"/>
      <c r="G191" s="82"/>
      <c r="H191" s="70">
        <v>2</v>
      </c>
      <c r="I191" s="70"/>
      <c r="J191" s="70">
        <v>6</v>
      </c>
      <c r="K191" s="70">
        <v>1</v>
      </c>
      <c r="L191" s="70">
        <v>4</v>
      </c>
      <c r="M191" s="68">
        <v>1</v>
      </c>
      <c r="N191" s="81">
        <v>0</v>
      </c>
      <c r="O191" s="81">
        <v>0</v>
      </c>
    </row>
    <row r="192" spans="1:15" ht="23.25">
      <c r="A192" s="70"/>
      <c r="B192" s="82"/>
      <c r="C192" s="82"/>
      <c r="D192" s="70"/>
      <c r="E192" s="82"/>
      <c r="F192" s="82"/>
      <c r="G192" s="82"/>
      <c r="H192" s="70">
        <v>2</v>
      </c>
      <c r="I192" s="70"/>
      <c r="J192" s="70">
        <v>6</v>
      </c>
      <c r="K192" s="70">
        <v>1</v>
      </c>
      <c r="L192" s="70">
        <v>9</v>
      </c>
      <c r="M192" s="68">
        <v>1</v>
      </c>
      <c r="N192" s="81">
        <v>0</v>
      </c>
      <c r="O192" s="81">
        <v>0</v>
      </c>
    </row>
    <row r="193" spans="1:15" ht="23.25">
      <c r="A193" s="70"/>
      <c r="B193" s="82"/>
      <c r="C193" s="82"/>
      <c r="D193" s="70"/>
      <c r="E193" s="82"/>
      <c r="F193" s="82"/>
      <c r="G193" s="82"/>
      <c r="H193" s="71">
        <v>2</v>
      </c>
      <c r="I193" s="71"/>
      <c r="J193" s="71">
        <v>6</v>
      </c>
      <c r="K193" s="71">
        <v>2</v>
      </c>
      <c r="L193" s="71"/>
      <c r="M193" s="74"/>
      <c r="N193" s="149">
        <f>N194</f>
        <v>0</v>
      </c>
      <c r="O193" s="149">
        <f>O194</f>
        <v>0</v>
      </c>
    </row>
    <row r="194" spans="1:15" ht="23.25">
      <c r="A194" s="70"/>
      <c r="B194" s="82"/>
      <c r="C194" s="82"/>
      <c r="D194" s="70"/>
      <c r="E194" s="82"/>
      <c r="F194" s="82"/>
      <c r="G194" s="82"/>
      <c r="H194" s="70">
        <v>2</v>
      </c>
      <c r="I194" s="70"/>
      <c r="J194" s="70">
        <v>6</v>
      </c>
      <c r="K194" s="70">
        <v>2</v>
      </c>
      <c r="L194" s="70">
        <v>1</v>
      </c>
      <c r="M194" s="68">
        <v>1</v>
      </c>
      <c r="N194" s="81">
        <v>0</v>
      </c>
      <c r="O194" s="72">
        <v>0</v>
      </c>
    </row>
    <row r="195" spans="1:15" ht="23.25">
      <c r="A195" s="70"/>
      <c r="B195" s="82"/>
      <c r="C195" s="82"/>
      <c r="D195" s="70"/>
      <c r="E195" s="82"/>
      <c r="F195" s="82"/>
      <c r="G195" s="82"/>
      <c r="H195" s="70">
        <v>2</v>
      </c>
      <c r="I195" s="70"/>
      <c r="J195" s="70">
        <v>6</v>
      </c>
      <c r="K195" s="70">
        <v>3</v>
      </c>
      <c r="L195" s="70">
        <v>2</v>
      </c>
      <c r="M195" s="68">
        <v>1</v>
      </c>
      <c r="N195" s="81">
        <v>0</v>
      </c>
      <c r="O195" s="72"/>
    </row>
    <row r="196" spans="1:15" ht="23.25">
      <c r="A196" s="70"/>
      <c r="B196" s="82"/>
      <c r="C196" s="82"/>
      <c r="D196" s="70"/>
      <c r="E196" s="82"/>
      <c r="F196" s="82"/>
      <c r="G196" s="82"/>
      <c r="H196" s="70">
        <v>2</v>
      </c>
      <c r="I196" s="70"/>
      <c r="J196" s="70">
        <v>6</v>
      </c>
      <c r="K196" s="70">
        <v>5</v>
      </c>
      <c r="L196" s="70">
        <v>1</v>
      </c>
      <c r="M196" s="68">
        <v>1</v>
      </c>
      <c r="N196" s="81">
        <v>0</v>
      </c>
      <c r="O196" s="72"/>
    </row>
    <row r="197" spans="1:15" ht="23.25">
      <c r="A197" s="70"/>
      <c r="B197" s="82"/>
      <c r="C197" s="82"/>
      <c r="D197" s="70"/>
      <c r="E197" s="82"/>
      <c r="F197" s="82"/>
      <c r="G197" s="82"/>
      <c r="H197" s="70">
        <v>2</v>
      </c>
      <c r="I197" s="70"/>
      <c r="J197" s="70">
        <v>6</v>
      </c>
      <c r="K197" s="70">
        <v>6</v>
      </c>
      <c r="L197" s="70">
        <v>2</v>
      </c>
      <c r="M197" s="68">
        <v>1</v>
      </c>
      <c r="N197" s="81">
        <v>0</v>
      </c>
      <c r="O197" s="72">
        <v>0</v>
      </c>
    </row>
    <row r="198" spans="1:15" ht="23.25">
      <c r="A198" s="70"/>
      <c r="B198" s="82"/>
      <c r="C198" s="82"/>
      <c r="D198" s="70"/>
      <c r="E198" s="82"/>
      <c r="F198" s="82"/>
      <c r="G198" s="82"/>
      <c r="H198" s="70">
        <v>2</v>
      </c>
      <c r="I198" s="70"/>
      <c r="J198" s="70">
        <v>7</v>
      </c>
      <c r="K198" s="70">
        <v>1</v>
      </c>
      <c r="L198" s="70">
        <v>2</v>
      </c>
      <c r="M198" s="68"/>
      <c r="N198" s="81">
        <v>0</v>
      </c>
      <c r="O198" s="72"/>
    </row>
    <row r="199" spans="1:15" ht="24" thickBot="1">
      <c r="A199" s="79"/>
      <c r="B199" s="152"/>
      <c r="C199" s="152"/>
      <c r="D199" s="79"/>
      <c r="E199" s="152"/>
      <c r="F199" s="152"/>
      <c r="G199" s="152"/>
      <c r="H199" s="237" t="s">
        <v>15</v>
      </c>
      <c r="I199" s="237"/>
      <c r="J199" s="237"/>
      <c r="K199" s="237"/>
      <c r="L199" s="237"/>
      <c r="M199" s="79"/>
      <c r="N199" s="80">
        <f>N16+N42+N115+N184+N187</f>
        <v>10560903</v>
      </c>
      <c r="O199" s="80">
        <f>O16+O42+O115+O184+O187</f>
        <v>2668486</v>
      </c>
    </row>
    <row r="200" spans="1:22" ht="16.5" thickTop="1">
      <c r="A200" s="112"/>
      <c r="B200" s="112"/>
      <c r="C200" s="112"/>
      <c r="D200" s="112"/>
      <c r="E200" s="112"/>
      <c r="F200" s="112"/>
      <c r="G200" s="112"/>
      <c r="H200" s="118"/>
      <c r="I200" s="118"/>
      <c r="J200" s="118"/>
      <c r="K200" s="118"/>
      <c r="L200" s="118"/>
      <c r="M200" s="112"/>
      <c r="N200" s="112"/>
      <c r="O200" s="112"/>
      <c r="V200" t="s">
        <v>34</v>
      </c>
    </row>
    <row r="201" spans="1:15" ht="15">
      <c r="A201" s="112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</row>
    <row r="202" spans="1:15" ht="15">
      <c r="A202" s="112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</row>
    <row r="203" spans="1:15" ht="15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</row>
    <row r="204" spans="1:15" ht="15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</row>
    <row r="205" spans="1:15" ht="15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</row>
    <row r="206" spans="1:15" ht="15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</row>
    <row r="207" spans="1:15" ht="25.5">
      <c r="A207" s="84"/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</row>
    <row r="208" spans="1:15" ht="25.5">
      <c r="A208" s="84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</row>
    <row r="209" spans="1:15" ht="25.5">
      <c r="A209" s="153"/>
      <c r="B209" s="153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  <c r="M209" s="153"/>
      <c r="N209" s="153"/>
      <c r="O209" s="153"/>
    </row>
    <row r="210" spans="1:15" ht="25.5">
      <c r="A210" s="83"/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</row>
  </sheetData>
  <sheetProtection/>
  <mergeCells count="17">
    <mergeCell ref="H87:L87"/>
    <mergeCell ref="A1:O1"/>
    <mergeCell ref="A3:O3"/>
    <mergeCell ref="N4:O4"/>
    <mergeCell ref="N7:O7"/>
    <mergeCell ref="A13:L13"/>
    <mergeCell ref="M13:O13"/>
    <mergeCell ref="A112:L112"/>
    <mergeCell ref="M112:O112"/>
    <mergeCell ref="A113:I113"/>
    <mergeCell ref="J113:L113"/>
    <mergeCell ref="H199:L199"/>
    <mergeCell ref="A14:I14"/>
    <mergeCell ref="J14:L14"/>
    <mergeCell ref="A102:O102"/>
    <mergeCell ref="N103:O103"/>
    <mergeCell ref="N106:O106"/>
  </mergeCells>
  <printOptions horizontalCentered="1"/>
  <pageMargins left="0.3937007874015748" right="0.1968503937007874" top="0.3937007874015748" bottom="0.1968503937007874" header="0" footer="0"/>
  <pageSetup horizontalDpi="600" verticalDpi="600" orientation="portrait" scale="52" r:id="rId2"/>
  <rowBreaks count="1" manualBreakCount="1">
    <brk id="10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07"/>
  <sheetViews>
    <sheetView view="pageBreakPreview" zoomScale="55" zoomScaleNormal="110" zoomScaleSheetLayoutView="55" zoomScalePageLayoutView="0" workbookViewId="0" topLeftCell="A169">
      <selection activeCell="N165" sqref="N165"/>
    </sheetView>
  </sheetViews>
  <sheetFormatPr defaultColWidth="11.421875" defaultRowHeight="12.75"/>
  <cols>
    <col min="1" max="1" width="9.8515625" style="0" customWidth="1"/>
    <col min="2" max="2" width="8.28125" style="0" bestFit="1" customWidth="1"/>
    <col min="3" max="3" width="5.57421875" style="0" bestFit="1" customWidth="1"/>
    <col min="4" max="4" width="3.7109375" style="0" customWidth="1"/>
    <col min="5" max="5" width="8.57421875" style="0" bestFit="1" customWidth="1"/>
    <col min="6" max="6" width="9.8515625" style="0" bestFit="1" customWidth="1"/>
    <col min="7" max="7" width="12.57421875" style="0" bestFit="1" customWidth="1"/>
    <col min="8" max="8" width="11.140625" style="0" bestFit="1" customWidth="1"/>
    <col min="9" max="9" width="11.421875" style="0" hidden="1" customWidth="1"/>
    <col min="10" max="10" width="5.8515625" style="0" customWidth="1"/>
    <col min="11" max="11" width="14.00390625" style="0" bestFit="1" customWidth="1"/>
    <col min="12" max="12" width="14.140625" style="0" bestFit="1" customWidth="1"/>
    <col min="13" max="13" width="6.140625" style="0" customWidth="1"/>
    <col min="14" max="14" width="33.00390625" style="0" customWidth="1"/>
    <col min="15" max="15" width="33.421875" style="0" customWidth="1"/>
    <col min="16" max="16" width="0.13671875" style="0" hidden="1" customWidth="1"/>
    <col min="17" max="17" width="3.00390625" style="0" customWidth="1"/>
    <col min="18" max="20" width="11.421875" style="0" hidden="1" customWidth="1"/>
  </cols>
  <sheetData>
    <row r="1" spans="1:17" ht="12.75">
      <c r="A1" s="214" t="s">
        <v>19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6"/>
      <c r="P1" s="4"/>
      <c r="Q1" s="5"/>
    </row>
    <row r="2" spans="1:17" ht="23.25">
      <c r="A2" s="162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4"/>
      <c r="P2" s="8"/>
      <c r="Q2" s="5"/>
    </row>
    <row r="3" spans="1:17" ht="23.25">
      <c r="A3" s="263" t="s">
        <v>21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5"/>
      <c r="P3" s="8"/>
      <c r="Q3" s="5"/>
    </row>
    <row r="4" spans="1:17" ht="23.25">
      <c r="A4" s="162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266" t="s">
        <v>26</v>
      </c>
      <c r="O4" s="267"/>
      <c r="P4" s="8"/>
      <c r="Q4" s="5"/>
    </row>
    <row r="5" spans="1:17" ht="23.25">
      <c r="A5" s="162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4"/>
      <c r="P5" s="8"/>
      <c r="Q5" s="5"/>
    </row>
    <row r="6" spans="1:17" ht="23.25">
      <c r="A6" s="165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7"/>
      <c r="P6" s="1"/>
      <c r="Q6" s="5"/>
    </row>
    <row r="7" spans="1:17" ht="23.25">
      <c r="A7" s="168" t="s">
        <v>28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6"/>
      <c r="N7" s="268" t="s">
        <v>27</v>
      </c>
      <c r="O7" s="269"/>
      <c r="P7" s="9"/>
      <c r="Q7" s="5"/>
    </row>
    <row r="8" spans="1:17" ht="23.25">
      <c r="A8" s="168" t="s">
        <v>29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6"/>
      <c r="N8" s="170" t="s">
        <v>2</v>
      </c>
      <c r="O8" s="171"/>
      <c r="P8" s="1"/>
      <c r="Q8" s="5"/>
    </row>
    <row r="9" spans="1:17" ht="23.25">
      <c r="A9" s="168" t="s">
        <v>44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6"/>
      <c r="N9" s="170" t="s">
        <v>1</v>
      </c>
      <c r="O9" s="171"/>
      <c r="P9" s="1"/>
      <c r="Q9" s="5"/>
    </row>
    <row r="10" spans="1:17" ht="23.25">
      <c r="A10" s="168" t="s">
        <v>43</v>
      </c>
      <c r="B10" s="169"/>
      <c r="C10" s="169"/>
      <c r="D10" s="169"/>
      <c r="E10" s="166"/>
      <c r="F10" s="166"/>
      <c r="G10" s="166"/>
      <c r="H10" s="166"/>
      <c r="I10" s="166"/>
      <c r="J10" s="166"/>
      <c r="K10" s="166"/>
      <c r="L10" s="166"/>
      <c r="M10" s="166"/>
      <c r="N10" s="172" t="s">
        <v>0</v>
      </c>
      <c r="O10" s="173"/>
      <c r="P10" s="10"/>
      <c r="Q10" s="5"/>
    </row>
    <row r="11" spans="1:22" ht="24" thickBot="1">
      <c r="A11" s="174" t="s">
        <v>40</v>
      </c>
      <c r="B11" s="175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5"/>
      <c r="O11" s="177"/>
      <c r="P11" s="2"/>
      <c r="Q11" s="5"/>
      <c r="V11" s="62"/>
    </row>
    <row r="12" spans="1:17" ht="24" thickBot="1">
      <c r="A12" s="178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61"/>
      <c r="N12" s="176"/>
      <c r="O12" s="178"/>
      <c r="Q12" s="5"/>
    </row>
    <row r="13" spans="1:17" ht="23.25">
      <c r="A13" s="270" t="s">
        <v>23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2"/>
      <c r="M13" s="270" t="s">
        <v>20</v>
      </c>
      <c r="N13" s="271"/>
      <c r="O13" s="273"/>
      <c r="Q13" s="5"/>
    </row>
    <row r="14" spans="1:17" ht="23.25">
      <c r="A14" s="287" t="s">
        <v>18</v>
      </c>
      <c r="B14" s="288"/>
      <c r="C14" s="288"/>
      <c r="D14" s="288"/>
      <c r="E14" s="288"/>
      <c r="F14" s="288"/>
      <c r="G14" s="288"/>
      <c r="H14" s="288"/>
      <c r="I14" s="289"/>
      <c r="J14" s="290" t="s">
        <v>6</v>
      </c>
      <c r="K14" s="291"/>
      <c r="L14" s="292"/>
      <c r="M14" s="163" t="s">
        <v>11</v>
      </c>
      <c r="N14" s="180" t="s">
        <v>12</v>
      </c>
      <c r="O14" s="164" t="s">
        <v>13</v>
      </c>
      <c r="Q14" s="5"/>
    </row>
    <row r="15" spans="1:17" ht="93.75" thickBot="1">
      <c r="A15" s="181" t="s">
        <v>3</v>
      </c>
      <c r="B15" s="182" t="s">
        <v>25</v>
      </c>
      <c r="C15" s="181" t="s">
        <v>4</v>
      </c>
      <c r="D15" s="181" t="s">
        <v>22</v>
      </c>
      <c r="E15" s="181" t="s">
        <v>14</v>
      </c>
      <c r="F15" s="181" t="s">
        <v>10</v>
      </c>
      <c r="G15" s="181" t="s">
        <v>5</v>
      </c>
      <c r="H15" s="181" t="s">
        <v>32</v>
      </c>
      <c r="I15" s="183"/>
      <c r="J15" s="181" t="s">
        <v>7</v>
      </c>
      <c r="K15" s="183" t="s">
        <v>8</v>
      </c>
      <c r="L15" s="183" t="s">
        <v>9</v>
      </c>
      <c r="M15" s="184" t="s">
        <v>16</v>
      </c>
      <c r="N15" s="185" t="s">
        <v>17</v>
      </c>
      <c r="O15" s="186" t="s">
        <v>24</v>
      </c>
      <c r="Q15" s="56"/>
    </row>
    <row r="16" spans="1:17" ht="23.25">
      <c r="A16" s="66">
        <v>11</v>
      </c>
      <c r="B16" s="66"/>
      <c r="C16" s="66"/>
      <c r="D16" s="66">
        <v>1</v>
      </c>
      <c r="E16" s="66"/>
      <c r="F16" s="66">
        <v>331</v>
      </c>
      <c r="G16" s="66"/>
      <c r="H16" s="67">
        <v>2</v>
      </c>
      <c r="I16" s="66"/>
      <c r="J16" s="67">
        <v>1</v>
      </c>
      <c r="K16" s="66"/>
      <c r="L16" s="66"/>
      <c r="M16" s="68"/>
      <c r="N16" s="69">
        <f>N17+N19+N20+N21+N22+N23+N24+N25+N27+N36+N26</f>
        <v>6061653</v>
      </c>
      <c r="O16" s="69">
        <f>O17+O19+O20+O21+O22+O23+O24+O25+O27+O36</f>
        <v>5877109</v>
      </c>
      <c r="Q16" s="56"/>
    </row>
    <row r="17" spans="1:17" ht="23.25">
      <c r="A17" s="70"/>
      <c r="B17" s="70"/>
      <c r="C17" s="70"/>
      <c r="D17" s="70"/>
      <c r="E17" s="70"/>
      <c r="F17" s="70"/>
      <c r="G17" s="70"/>
      <c r="H17" s="71">
        <v>2</v>
      </c>
      <c r="I17" s="70"/>
      <c r="J17" s="71">
        <v>1</v>
      </c>
      <c r="K17" s="71">
        <v>1</v>
      </c>
      <c r="L17" s="70"/>
      <c r="M17" s="68"/>
      <c r="N17" s="69">
        <f>N18</f>
        <v>5047655</v>
      </c>
      <c r="O17" s="69">
        <f>O18</f>
        <v>5047655</v>
      </c>
      <c r="Q17" s="56"/>
    </row>
    <row r="18" spans="1:17" ht="23.25">
      <c r="A18" s="70"/>
      <c r="B18" s="70"/>
      <c r="C18" s="70"/>
      <c r="D18" s="70"/>
      <c r="E18" s="70"/>
      <c r="F18" s="70"/>
      <c r="G18" s="70">
        <v>100</v>
      </c>
      <c r="H18" s="70">
        <v>2</v>
      </c>
      <c r="I18" s="70"/>
      <c r="J18" s="70">
        <v>1</v>
      </c>
      <c r="K18" s="70">
        <v>1</v>
      </c>
      <c r="L18" s="70">
        <v>1</v>
      </c>
      <c r="M18" s="68">
        <v>1</v>
      </c>
      <c r="N18" s="72">
        <v>5047655</v>
      </c>
      <c r="O18" s="73">
        <v>5047655</v>
      </c>
      <c r="Q18" s="56"/>
    </row>
    <row r="19" spans="1:17" ht="23.25">
      <c r="A19" s="70"/>
      <c r="B19" s="70"/>
      <c r="C19" s="70"/>
      <c r="D19" s="70"/>
      <c r="E19" s="70"/>
      <c r="F19" s="70"/>
      <c r="G19" s="70">
        <v>9995</v>
      </c>
      <c r="H19" s="70">
        <v>2</v>
      </c>
      <c r="I19" s="70"/>
      <c r="J19" s="70">
        <v>1</v>
      </c>
      <c r="K19" s="70">
        <v>1</v>
      </c>
      <c r="L19" s="70">
        <v>2</v>
      </c>
      <c r="M19" s="68">
        <v>1</v>
      </c>
      <c r="N19" s="72">
        <v>0</v>
      </c>
      <c r="O19" s="73">
        <v>0</v>
      </c>
      <c r="Q19" s="56"/>
    </row>
    <row r="20" spans="1:17" ht="23.25">
      <c r="A20" s="70"/>
      <c r="B20" s="70"/>
      <c r="C20" s="70"/>
      <c r="D20" s="70"/>
      <c r="E20" s="70"/>
      <c r="F20" s="70"/>
      <c r="G20" s="70"/>
      <c r="H20" s="70">
        <v>2</v>
      </c>
      <c r="I20" s="70"/>
      <c r="J20" s="70">
        <v>1</v>
      </c>
      <c r="K20" s="70">
        <v>1</v>
      </c>
      <c r="L20" s="70">
        <v>2</v>
      </c>
      <c r="M20" s="68">
        <v>1</v>
      </c>
      <c r="N20" s="72">
        <v>160000</v>
      </c>
      <c r="O20" s="73">
        <v>0</v>
      </c>
      <c r="Q20" s="56"/>
    </row>
    <row r="21" spans="1:17" ht="23.25">
      <c r="A21" s="70"/>
      <c r="B21" s="70"/>
      <c r="C21" s="70"/>
      <c r="D21" s="70"/>
      <c r="E21" s="70"/>
      <c r="F21" s="70"/>
      <c r="G21" s="70">
        <v>9995</v>
      </c>
      <c r="H21" s="70">
        <v>2</v>
      </c>
      <c r="I21" s="70"/>
      <c r="J21" s="70">
        <v>1</v>
      </c>
      <c r="K21" s="70">
        <v>1</v>
      </c>
      <c r="L21" s="70">
        <v>2</v>
      </c>
      <c r="M21" s="68">
        <v>2</v>
      </c>
      <c r="N21" s="72">
        <v>0</v>
      </c>
      <c r="O21" s="73">
        <v>0</v>
      </c>
      <c r="Q21" s="56"/>
    </row>
    <row r="22" spans="1:20" ht="23.25">
      <c r="A22" s="70"/>
      <c r="B22" s="70"/>
      <c r="C22" s="70"/>
      <c r="D22" s="70"/>
      <c r="E22" s="70"/>
      <c r="F22" s="70"/>
      <c r="G22" s="70"/>
      <c r="H22" s="70">
        <v>2</v>
      </c>
      <c r="I22" s="70"/>
      <c r="J22" s="70">
        <v>1</v>
      </c>
      <c r="K22" s="70">
        <v>1</v>
      </c>
      <c r="L22" s="70">
        <v>2</v>
      </c>
      <c r="M22" s="68">
        <v>3</v>
      </c>
      <c r="N22" s="72">
        <v>0</v>
      </c>
      <c r="O22" s="73">
        <v>0</v>
      </c>
      <c r="Q22" s="56"/>
      <c r="T22">
        <v>0</v>
      </c>
    </row>
    <row r="23" spans="1:17" ht="23.25">
      <c r="A23" s="70"/>
      <c r="B23" s="70"/>
      <c r="C23" s="70"/>
      <c r="D23" s="70"/>
      <c r="E23" s="70"/>
      <c r="F23" s="70"/>
      <c r="G23" s="70"/>
      <c r="H23" s="70">
        <v>2</v>
      </c>
      <c r="I23" s="70"/>
      <c r="J23" s="70">
        <v>1</v>
      </c>
      <c r="K23" s="70">
        <v>1</v>
      </c>
      <c r="L23" s="70">
        <v>2</v>
      </c>
      <c r="M23" s="68">
        <v>4</v>
      </c>
      <c r="N23" s="72">
        <v>0</v>
      </c>
      <c r="O23" s="73">
        <v>0</v>
      </c>
      <c r="Q23" s="56"/>
    </row>
    <row r="24" spans="1:17" ht="23.25">
      <c r="A24" s="70"/>
      <c r="B24" s="70"/>
      <c r="C24" s="70"/>
      <c r="D24" s="70"/>
      <c r="E24" s="70"/>
      <c r="F24" s="70"/>
      <c r="G24" s="70">
        <v>9995</v>
      </c>
      <c r="H24" s="70">
        <v>2</v>
      </c>
      <c r="I24" s="70"/>
      <c r="J24" s="70">
        <v>1</v>
      </c>
      <c r="K24" s="70">
        <v>1</v>
      </c>
      <c r="L24" s="70">
        <v>2</v>
      </c>
      <c r="M24" s="68">
        <v>6</v>
      </c>
      <c r="N24" s="72">
        <v>0</v>
      </c>
      <c r="O24" s="73">
        <v>0</v>
      </c>
      <c r="Q24" s="56"/>
    </row>
    <row r="25" spans="1:17" ht="23.25">
      <c r="A25" s="70"/>
      <c r="B25" s="70"/>
      <c r="C25" s="70"/>
      <c r="D25" s="70"/>
      <c r="E25" s="70"/>
      <c r="F25" s="70"/>
      <c r="G25" s="70"/>
      <c r="H25" s="70">
        <v>2</v>
      </c>
      <c r="I25" s="70"/>
      <c r="J25" s="70">
        <v>1</v>
      </c>
      <c r="K25" s="70">
        <v>1</v>
      </c>
      <c r="L25" s="70">
        <v>3</v>
      </c>
      <c r="M25" s="68">
        <v>1</v>
      </c>
      <c r="N25" s="72">
        <v>52088</v>
      </c>
      <c r="O25" s="73">
        <v>52088</v>
      </c>
      <c r="Q25" s="56"/>
    </row>
    <row r="26" spans="1:17" ht="23.25">
      <c r="A26" s="70"/>
      <c r="B26" s="70"/>
      <c r="C26" s="70"/>
      <c r="D26" s="70"/>
      <c r="E26" s="70"/>
      <c r="F26" s="70"/>
      <c r="G26" s="70"/>
      <c r="H26" s="70">
        <v>2</v>
      </c>
      <c r="I26" s="70"/>
      <c r="J26" s="70">
        <v>1</v>
      </c>
      <c r="K26" s="70">
        <v>1</v>
      </c>
      <c r="L26" s="70">
        <v>5</v>
      </c>
      <c r="M26" s="68">
        <v>4</v>
      </c>
      <c r="N26" s="72">
        <v>0</v>
      </c>
      <c r="O26" s="73"/>
      <c r="Q26" s="56"/>
    </row>
    <row r="27" spans="1:17" ht="23.25">
      <c r="A27" s="70"/>
      <c r="B27" s="70"/>
      <c r="C27" s="70"/>
      <c r="D27" s="70"/>
      <c r="E27" s="70"/>
      <c r="F27" s="70"/>
      <c r="G27" s="70"/>
      <c r="H27" s="71">
        <v>2</v>
      </c>
      <c r="I27" s="70"/>
      <c r="J27" s="71">
        <v>1</v>
      </c>
      <c r="K27" s="71">
        <v>2</v>
      </c>
      <c r="L27" s="70"/>
      <c r="M27" s="68"/>
      <c r="N27" s="69">
        <f>N28+N29+N30+N31+N38+N37</f>
        <v>801910</v>
      </c>
      <c r="O27" s="69">
        <f>O28+O29+O30+O31+O38+O37</f>
        <v>777366</v>
      </c>
      <c r="Q27" s="56"/>
    </row>
    <row r="28" spans="1:17" ht="23.25">
      <c r="A28" s="70"/>
      <c r="B28" s="70"/>
      <c r="C28" s="70"/>
      <c r="D28" s="70"/>
      <c r="E28" s="70"/>
      <c r="F28" s="70"/>
      <c r="G28" s="70"/>
      <c r="H28" s="70">
        <v>2</v>
      </c>
      <c r="I28" s="70"/>
      <c r="J28" s="70">
        <v>1</v>
      </c>
      <c r="K28" s="70">
        <v>2</v>
      </c>
      <c r="L28" s="70">
        <v>2</v>
      </c>
      <c r="M28" s="68">
        <v>2</v>
      </c>
      <c r="N28" s="72">
        <v>0</v>
      </c>
      <c r="O28" s="73">
        <v>0</v>
      </c>
      <c r="Q28" s="56"/>
    </row>
    <row r="29" spans="1:17" ht="23.25">
      <c r="A29" s="70"/>
      <c r="B29" s="70"/>
      <c r="C29" s="70"/>
      <c r="D29" s="70"/>
      <c r="E29" s="70"/>
      <c r="F29" s="70"/>
      <c r="G29" s="70">
        <v>9995</v>
      </c>
      <c r="H29" s="70">
        <v>2</v>
      </c>
      <c r="I29" s="70"/>
      <c r="J29" s="70">
        <v>1</v>
      </c>
      <c r="K29" s="70">
        <v>2</v>
      </c>
      <c r="L29" s="70">
        <v>2</v>
      </c>
      <c r="M29" s="68">
        <v>5</v>
      </c>
      <c r="N29" s="72">
        <v>0</v>
      </c>
      <c r="O29" s="73">
        <v>0</v>
      </c>
      <c r="Q29" s="56"/>
    </row>
    <row r="30" spans="1:17" ht="23.25">
      <c r="A30" s="70"/>
      <c r="B30" s="70"/>
      <c r="C30" s="70"/>
      <c r="D30" s="70"/>
      <c r="E30" s="70"/>
      <c r="F30" s="70"/>
      <c r="G30" s="70"/>
      <c r="H30" s="70">
        <v>2</v>
      </c>
      <c r="I30" s="70"/>
      <c r="J30" s="70">
        <v>1</v>
      </c>
      <c r="K30" s="70">
        <v>2</v>
      </c>
      <c r="L30" s="70">
        <v>2</v>
      </c>
      <c r="M30" s="68">
        <v>6</v>
      </c>
      <c r="N30" s="72">
        <v>0</v>
      </c>
      <c r="O30" s="73">
        <v>0</v>
      </c>
      <c r="Q30" s="56"/>
    </row>
    <row r="31" spans="1:17" ht="23.25">
      <c r="A31" s="71"/>
      <c r="B31" s="71"/>
      <c r="C31" s="71"/>
      <c r="D31" s="71"/>
      <c r="E31" s="71"/>
      <c r="F31" s="71"/>
      <c r="G31" s="71"/>
      <c r="H31" s="71">
        <v>2</v>
      </c>
      <c r="I31" s="71"/>
      <c r="J31" s="71">
        <v>1</v>
      </c>
      <c r="K31" s="71">
        <v>1</v>
      </c>
      <c r="L31" s="71">
        <v>3</v>
      </c>
      <c r="M31" s="74"/>
      <c r="N31" s="75">
        <v>0</v>
      </c>
      <c r="O31" s="75">
        <f>SUM(O32:O33)+O34+O35</f>
        <v>0</v>
      </c>
      <c r="Q31" s="56"/>
    </row>
    <row r="32" spans="1:17" ht="23.25">
      <c r="A32" s="70"/>
      <c r="B32" s="70"/>
      <c r="C32" s="70"/>
      <c r="D32" s="70"/>
      <c r="E32" s="70"/>
      <c r="F32" s="70"/>
      <c r="G32" s="70"/>
      <c r="H32" s="70">
        <v>2</v>
      </c>
      <c r="I32" s="70"/>
      <c r="J32" s="70">
        <v>1</v>
      </c>
      <c r="K32" s="70">
        <v>1</v>
      </c>
      <c r="L32" s="70">
        <v>3</v>
      </c>
      <c r="M32" s="68">
        <v>1</v>
      </c>
      <c r="N32" s="72">
        <v>0</v>
      </c>
      <c r="O32" s="72">
        <v>0</v>
      </c>
      <c r="Q32" s="56"/>
    </row>
    <row r="33" spans="1:17" ht="23.25">
      <c r="A33" s="70"/>
      <c r="B33" s="70"/>
      <c r="C33" s="70"/>
      <c r="D33" s="70"/>
      <c r="E33" s="70"/>
      <c r="F33" s="70"/>
      <c r="G33" s="70"/>
      <c r="H33" s="70">
        <v>2</v>
      </c>
      <c r="I33" s="70"/>
      <c r="J33" s="70">
        <v>1</v>
      </c>
      <c r="K33" s="70">
        <v>1</v>
      </c>
      <c r="L33" s="70">
        <v>5</v>
      </c>
      <c r="M33" s="68">
        <v>1</v>
      </c>
      <c r="N33" s="72">
        <v>0</v>
      </c>
      <c r="O33" s="73">
        <v>0</v>
      </c>
      <c r="Q33" s="56"/>
    </row>
    <row r="34" spans="1:17" ht="23.25">
      <c r="A34" s="70"/>
      <c r="B34" s="70"/>
      <c r="C34" s="70"/>
      <c r="D34" s="70"/>
      <c r="E34" s="70"/>
      <c r="F34" s="70"/>
      <c r="G34" s="70"/>
      <c r="H34" s="70">
        <v>2</v>
      </c>
      <c r="I34" s="70"/>
      <c r="J34" s="70">
        <v>1</v>
      </c>
      <c r="K34" s="70">
        <v>1</v>
      </c>
      <c r="L34" s="70">
        <v>5</v>
      </c>
      <c r="M34" s="68">
        <v>3</v>
      </c>
      <c r="N34" s="72">
        <v>0</v>
      </c>
      <c r="O34" s="73">
        <v>0</v>
      </c>
      <c r="Q34" s="56"/>
    </row>
    <row r="35" spans="1:17" ht="23.25">
      <c r="A35" s="70"/>
      <c r="B35" s="70"/>
      <c r="C35" s="70"/>
      <c r="D35" s="70"/>
      <c r="E35" s="70"/>
      <c r="F35" s="70"/>
      <c r="G35" s="70"/>
      <c r="H35" s="70">
        <v>2</v>
      </c>
      <c r="I35" s="70"/>
      <c r="J35" s="70">
        <v>1</v>
      </c>
      <c r="K35" s="70">
        <v>1</v>
      </c>
      <c r="L35" s="70">
        <v>5</v>
      </c>
      <c r="M35" s="68">
        <v>4</v>
      </c>
      <c r="N35" s="72">
        <v>0</v>
      </c>
      <c r="O35" s="73">
        <v>0</v>
      </c>
      <c r="Q35" s="56"/>
    </row>
    <row r="36" spans="1:17" ht="23.25">
      <c r="A36" s="70"/>
      <c r="B36" s="70"/>
      <c r="C36" s="70"/>
      <c r="D36" s="70"/>
      <c r="E36" s="70"/>
      <c r="F36" s="70"/>
      <c r="G36" s="70"/>
      <c r="H36" s="70">
        <v>2</v>
      </c>
      <c r="I36" s="70"/>
      <c r="J36" s="70">
        <v>1</v>
      </c>
      <c r="K36" s="70">
        <v>3</v>
      </c>
      <c r="L36" s="70"/>
      <c r="M36" s="68"/>
      <c r="N36" s="72">
        <v>0</v>
      </c>
      <c r="O36" s="72">
        <v>0</v>
      </c>
      <c r="Q36" s="56"/>
    </row>
    <row r="37" spans="1:17" ht="23.25">
      <c r="A37" s="70"/>
      <c r="B37" s="70"/>
      <c r="C37" s="70"/>
      <c r="D37" s="70"/>
      <c r="E37" s="70"/>
      <c r="F37" s="70"/>
      <c r="G37" s="70">
        <v>9995</v>
      </c>
      <c r="H37" s="70">
        <v>2</v>
      </c>
      <c r="I37" s="70"/>
      <c r="J37" s="70">
        <v>1</v>
      </c>
      <c r="K37" s="70">
        <v>3</v>
      </c>
      <c r="L37" s="70">
        <v>1</v>
      </c>
      <c r="M37" s="68">
        <v>1</v>
      </c>
      <c r="N37" s="72">
        <v>0</v>
      </c>
      <c r="O37" s="73">
        <v>0</v>
      </c>
      <c r="Q37" s="56"/>
    </row>
    <row r="38" spans="1:17" ht="23.25">
      <c r="A38" s="70"/>
      <c r="B38" s="70"/>
      <c r="C38" s="70"/>
      <c r="D38" s="70"/>
      <c r="E38" s="70"/>
      <c r="F38" s="70"/>
      <c r="G38" s="70"/>
      <c r="H38" s="71">
        <v>2</v>
      </c>
      <c r="I38" s="70"/>
      <c r="J38" s="71">
        <v>1</v>
      </c>
      <c r="K38" s="71">
        <v>5</v>
      </c>
      <c r="L38" s="71"/>
      <c r="M38" s="74"/>
      <c r="N38" s="75">
        <f>N39+N40+N41</f>
        <v>801910</v>
      </c>
      <c r="O38" s="76">
        <f>O39+O40+O41</f>
        <v>777366</v>
      </c>
      <c r="P38" s="61">
        <f>P39+P40+P41</f>
        <v>0</v>
      </c>
      <c r="Q38" s="46">
        <f>Q39+Q40+Q41</f>
        <v>0</v>
      </c>
    </row>
    <row r="39" spans="1:17" ht="23.25">
      <c r="A39" s="70"/>
      <c r="B39" s="70"/>
      <c r="C39" s="70"/>
      <c r="D39" s="70"/>
      <c r="E39" s="70"/>
      <c r="F39" s="70"/>
      <c r="G39" s="70">
        <v>100</v>
      </c>
      <c r="H39" s="70">
        <v>2</v>
      </c>
      <c r="I39" s="70"/>
      <c r="J39" s="70">
        <v>1</v>
      </c>
      <c r="K39" s="70">
        <v>5</v>
      </c>
      <c r="L39" s="70">
        <v>1</v>
      </c>
      <c r="M39" s="68">
        <v>1</v>
      </c>
      <c r="N39" s="72">
        <v>372916</v>
      </c>
      <c r="O39" s="73">
        <v>361572</v>
      </c>
      <c r="Q39" s="56"/>
    </row>
    <row r="40" spans="1:21" ht="23.25">
      <c r="A40" s="70"/>
      <c r="B40" s="70"/>
      <c r="C40" s="70"/>
      <c r="D40" s="70"/>
      <c r="E40" s="70"/>
      <c r="F40" s="70"/>
      <c r="G40" s="70">
        <v>100</v>
      </c>
      <c r="H40" s="70">
        <v>2</v>
      </c>
      <c r="I40" s="70"/>
      <c r="J40" s="70">
        <v>1</v>
      </c>
      <c r="K40" s="70">
        <v>5</v>
      </c>
      <c r="L40" s="70">
        <v>2</v>
      </c>
      <c r="M40" s="68">
        <v>1</v>
      </c>
      <c r="N40" s="72">
        <v>373442</v>
      </c>
      <c r="O40" s="73">
        <v>362082</v>
      </c>
      <c r="Q40" s="56"/>
      <c r="U40" s="161"/>
    </row>
    <row r="41" spans="1:17" ht="23.25">
      <c r="A41" s="70"/>
      <c r="B41" s="70"/>
      <c r="C41" s="70"/>
      <c r="D41" s="70"/>
      <c r="E41" s="70"/>
      <c r="F41" s="70"/>
      <c r="G41" s="70">
        <v>100</v>
      </c>
      <c r="H41" s="70">
        <v>2</v>
      </c>
      <c r="I41" s="70"/>
      <c r="J41" s="70">
        <v>1</v>
      </c>
      <c r="K41" s="70">
        <v>5</v>
      </c>
      <c r="L41" s="70">
        <v>3</v>
      </c>
      <c r="M41" s="68">
        <v>1</v>
      </c>
      <c r="N41" s="72">
        <v>55552</v>
      </c>
      <c r="O41" s="73">
        <v>53712</v>
      </c>
      <c r="Q41" s="56"/>
    </row>
    <row r="42" spans="1:17" ht="23.25">
      <c r="A42" s="70"/>
      <c r="B42" s="70"/>
      <c r="C42" s="70"/>
      <c r="D42" s="70"/>
      <c r="E42" s="70"/>
      <c r="F42" s="70"/>
      <c r="G42" s="70" t="s">
        <v>42</v>
      </c>
      <c r="H42" s="71">
        <v>2</v>
      </c>
      <c r="I42" s="71"/>
      <c r="J42" s="71">
        <v>1</v>
      </c>
      <c r="K42" s="71">
        <v>6</v>
      </c>
      <c r="L42" s="71"/>
      <c r="M42" s="74"/>
      <c r="N42" s="75">
        <f>N43</f>
        <v>0</v>
      </c>
      <c r="O42" s="75">
        <f>O43</f>
        <v>0</v>
      </c>
      <c r="Q42" s="56"/>
    </row>
    <row r="43" spans="1:17" ht="23.25">
      <c r="A43" s="70"/>
      <c r="B43" s="70"/>
      <c r="C43" s="70"/>
      <c r="D43" s="70"/>
      <c r="E43" s="70"/>
      <c r="F43" s="70"/>
      <c r="G43" s="70"/>
      <c r="H43" s="70">
        <v>2</v>
      </c>
      <c r="I43" s="70"/>
      <c r="J43" s="70">
        <v>1</v>
      </c>
      <c r="K43" s="70">
        <v>6</v>
      </c>
      <c r="L43" s="70">
        <v>1</v>
      </c>
      <c r="M43" s="68"/>
      <c r="N43" s="72">
        <v>0</v>
      </c>
      <c r="O43" s="73">
        <v>0</v>
      </c>
      <c r="Q43" s="56"/>
    </row>
    <row r="44" spans="1:18" ht="23.25">
      <c r="A44" s="70"/>
      <c r="B44" s="70"/>
      <c r="C44" s="70"/>
      <c r="D44" s="70"/>
      <c r="E44" s="70"/>
      <c r="F44" s="70"/>
      <c r="G44" s="70"/>
      <c r="H44" s="71">
        <v>2</v>
      </c>
      <c r="I44" s="70"/>
      <c r="J44" s="71">
        <v>2</v>
      </c>
      <c r="K44" s="71"/>
      <c r="L44" s="70"/>
      <c r="M44" s="68"/>
      <c r="N44" s="69">
        <f>N45+N57+N60+N64+N69+N73+N76+N83</f>
        <v>0</v>
      </c>
      <c r="O44" s="69">
        <f>O45+O57+O60+O64+O69+O73+O76+O83</f>
        <v>0</v>
      </c>
      <c r="P44" s="57"/>
      <c r="Q44" s="58"/>
      <c r="R44" s="57"/>
    </row>
    <row r="45" spans="1:18" ht="23.25">
      <c r="A45" s="70"/>
      <c r="B45" s="70"/>
      <c r="C45" s="70"/>
      <c r="D45" s="70"/>
      <c r="E45" s="70"/>
      <c r="F45" s="70"/>
      <c r="G45" s="70"/>
      <c r="H45" s="71">
        <v>2</v>
      </c>
      <c r="I45" s="70"/>
      <c r="J45" s="71">
        <v>2</v>
      </c>
      <c r="K45" s="71">
        <v>1</v>
      </c>
      <c r="L45" s="70"/>
      <c r="M45" s="68"/>
      <c r="N45" s="69">
        <f>SUM(N46:N53)+N54+N55+N56</f>
        <v>0</v>
      </c>
      <c r="O45" s="69">
        <f>SUM(O46:O53)+O54+O55+O56</f>
        <v>0</v>
      </c>
      <c r="P45" s="57"/>
      <c r="Q45" s="58"/>
      <c r="R45" s="57"/>
    </row>
    <row r="46" spans="1:17" ht="23.25">
      <c r="A46" s="70"/>
      <c r="B46" s="70"/>
      <c r="C46" s="70"/>
      <c r="D46" s="70"/>
      <c r="E46" s="70"/>
      <c r="F46" s="70"/>
      <c r="G46" s="70"/>
      <c r="H46" s="70">
        <v>2</v>
      </c>
      <c r="I46" s="70"/>
      <c r="J46" s="70">
        <v>2</v>
      </c>
      <c r="K46" s="70">
        <v>1</v>
      </c>
      <c r="L46" s="70">
        <v>2</v>
      </c>
      <c r="M46" s="68">
        <v>1</v>
      </c>
      <c r="N46" s="72">
        <v>0</v>
      </c>
      <c r="O46" s="73">
        <v>0</v>
      </c>
      <c r="Q46" s="56"/>
    </row>
    <row r="47" spans="1:17" ht="23.25">
      <c r="A47" s="70"/>
      <c r="B47" s="70"/>
      <c r="C47" s="70"/>
      <c r="D47" s="70"/>
      <c r="E47" s="70"/>
      <c r="F47" s="70"/>
      <c r="G47" s="70"/>
      <c r="H47" s="70">
        <v>2</v>
      </c>
      <c r="I47" s="70"/>
      <c r="J47" s="70">
        <v>2</v>
      </c>
      <c r="K47" s="70">
        <v>1</v>
      </c>
      <c r="L47" s="70">
        <v>2</v>
      </c>
      <c r="M47" s="68">
        <v>1</v>
      </c>
      <c r="N47" s="72">
        <v>0</v>
      </c>
      <c r="O47" s="73">
        <v>0</v>
      </c>
      <c r="Q47" s="56"/>
    </row>
    <row r="48" spans="1:17" ht="23.25">
      <c r="A48" s="70"/>
      <c r="B48" s="70"/>
      <c r="C48" s="70"/>
      <c r="D48" s="70"/>
      <c r="E48" s="70"/>
      <c r="F48" s="70"/>
      <c r="G48" s="70">
        <v>9995</v>
      </c>
      <c r="H48" s="70">
        <v>2</v>
      </c>
      <c r="I48" s="70"/>
      <c r="J48" s="70">
        <v>2</v>
      </c>
      <c r="K48" s="70">
        <v>1</v>
      </c>
      <c r="L48" s="70">
        <v>3</v>
      </c>
      <c r="M48" s="68">
        <v>1</v>
      </c>
      <c r="N48" s="72">
        <v>0</v>
      </c>
      <c r="O48" s="73">
        <v>0</v>
      </c>
      <c r="Q48" s="56"/>
    </row>
    <row r="49" spans="1:17" ht="23.25">
      <c r="A49" s="70"/>
      <c r="B49" s="70"/>
      <c r="C49" s="70"/>
      <c r="D49" s="70"/>
      <c r="E49" s="70"/>
      <c r="F49" s="70"/>
      <c r="G49" s="70"/>
      <c r="H49" s="70">
        <v>2</v>
      </c>
      <c r="I49" s="70"/>
      <c r="J49" s="70">
        <v>2</v>
      </c>
      <c r="K49" s="70">
        <v>1</v>
      </c>
      <c r="L49" s="70">
        <v>3</v>
      </c>
      <c r="M49" s="68">
        <v>1</v>
      </c>
      <c r="N49" s="72">
        <v>0</v>
      </c>
      <c r="O49" s="73">
        <v>0</v>
      </c>
      <c r="Q49" s="56"/>
    </row>
    <row r="50" spans="1:17" ht="23.25">
      <c r="A50" s="70"/>
      <c r="B50" s="70"/>
      <c r="C50" s="70"/>
      <c r="D50" s="70"/>
      <c r="E50" s="70"/>
      <c r="F50" s="70"/>
      <c r="G50" s="70">
        <v>9995</v>
      </c>
      <c r="H50" s="70">
        <v>2</v>
      </c>
      <c r="I50" s="70"/>
      <c r="J50" s="70">
        <v>2</v>
      </c>
      <c r="K50" s="70">
        <v>1</v>
      </c>
      <c r="L50" s="70">
        <v>4</v>
      </c>
      <c r="M50" s="68">
        <v>1</v>
      </c>
      <c r="N50" s="72">
        <v>0</v>
      </c>
      <c r="O50" s="73">
        <v>0</v>
      </c>
      <c r="Q50" s="56"/>
    </row>
    <row r="51" spans="1:17" ht="23.25">
      <c r="A51" s="70"/>
      <c r="B51" s="70"/>
      <c r="C51" s="70"/>
      <c r="D51" s="70"/>
      <c r="E51" s="70"/>
      <c r="F51" s="70"/>
      <c r="G51" s="70"/>
      <c r="H51" s="70">
        <v>2</v>
      </c>
      <c r="I51" s="70"/>
      <c r="J51" s="70">
        <v>2</v>
      </c>
      <c r="K51" s="70">
        <v>1</v>
      </c>
      <c r="L51" s="70">
        <v>5</v>
      </c>
      <c r="M51" s="68">
        <v>1</v>
      </c>
      <c r="N51" s="72">
        <v>0</v>
      </c>
      <c r="O51" s="73">
        <v>0</v>
      </c>
      <c r="Q51" s="56"/>
    </row>
    <row r="52" spans="1:17" ht="23.25">
      <c r="A52" s="70"/>
      <c r="B52" s="70"/>
      <c r="C52" s="70"/>
      <c r="D52" s="70"/>
      <c r="E52" s="70"/>
      <c r="F52" s="70"/>
      <c r="G52" s="70"/>
      <c r="H52" s="70">
        <v>2</v>
      </c>
      <c r="I52" s="70"/>
      <c r="J52" s="70">
        <v>2</v>
      </c>
      <c r="K52" s="70">
        <v>1</v>
      </c>
      <c r="L52" s="70">
        <v>5</v>
      </c>
      <c r="M52" s="68">
        <v>1</v>
      </c>
      <c r="N52" s="72">
        <v>0</v>
      </c>
      <c r="O52" s="73">
        <v>0</v>
      </c>
      <c r="Q52" s="56"/>
    </row>
    <row r="53" spans="1:17" ht="23.25">
      <c r="A53" s="70"/>
      <c r="B53" s="70"/>
      <c r="C53" s="70"/>
      <c r="D53" s="70"/>
      <c r="E53" s="70"/>
      <c r="F53" s="70"/>
      <c r="G53" s="70"/>
      <c r="H53" s="70">
        <v>2</v>
      </c>
      <c r="I53" s="70"/>
      <c r="J53" s="70">
        <v>2</v>
      </c>
      <c r="K53" s="70">
        <v>1</v>
      </c>
      <c r="L53" s="70">
        <v>6</v>
      </c>
      <c r="M53" s="68">
        <v>1</v>
      </c>
      <c r="N53" s="72">
        <v>0</v>
      </c>
      <c r="O53" s="73">
        <v>0</v>
      </c>
      <c r="Q53" s="56"/>
    </row>
    <row r="54" spans="1:17" ht="23.25">
      <c r="A54" s="70"/>
      <c r="B54" s="70"/>
      <c r="C54" s="70"/>
      <c r="D54" s="70"/>
      <c r="E54" s="70"/>
      <c r="F54" s="70"/>
      <c r="G54" s="70"/>
      <c r="H54" s="70">
        <v>2</v>
      </c>
      <c r="I54" s="70"/>
      <c r="J54" s="70">
        <v>2</v>
      </c>
      <c r="K54" s="70">
        <v>1</v>
      </c>
      <c r="L54" s="70">
        <v>6</v>
      </c>
      <c r="M54" s="68">
        <v>1</v>
      </c>
      <c r="N54" s="72">
        <v>0</v>
      </c>
      <c r="O54" s="73">
        <v>0</v>
      </c>
      <c r="Q54" s="56"/>
    </row>
    <row r="55" spans="1:17" ht="23.25">
      <c r="A55" s="70"/>
      <c r="B55" s="70"/>
      <c r="C55" s="70"/>
      <c r="D55" s="70"/>
      <c r="E55" s="70"/>
      <c r="F55" s="70"/>
      <c r="G55" s="70"/>
      <c r="H55" s="70">
        <v>2</v>
      </c>
      <c r="I55" s="70"/>
      <c r="J55" s="70">
        <v>2</v>
      </c>
      <c r="K55" s="70">
        <v>1</v>
      </c>
      <c r="L55" s="70">
        <v>7</v>
      </c>
      <c r="M55" s="68">
        <v>1</v>
      </c>
      <c r="N55" s="72">
        <v>0</v>
      </c>
      <c r="O55" s="73">
        <v>0</v>
      </c>
      <c r="Q55" s="56"/>
    </row>
    <row r="56" spans="1:17" ht="23.25">
      <c r="A56" s="70"/>
      <c r="B56" s="70"/>
      <c r="C56" s="70"/>
      <c r="D56" s="70"/>
      <c r="E56" s="70"/>
      <c r="F56" s="70"/>
      <c r="G56" s="70"/>
      <c r="H56" s="70">
        <v>2</v>
      </c>
      <c r="I56" s="70"/>
      <c r="J56" s="70">
        <v>2</v>
      </c>
      <c r="K56" s="70">
        <v>1</v>
      </c>
      <c r="L56" s="70">
        <v>7</v>
      </c>
      <c r="M56" s="68">
        <v>1</v>
      </c>
      <c r="N56" s="72">
        <v>0</v>
      </c>
      <c r="O56" s="73">
        <v>0</v>
      </c>
      <c r="Q56" s="56"/>
    </row>
    <row r="57" spans="1:17" ht="23.25">
      <c r="A57" s="70"/>
      <c r="B57" s="70"/>
      <c r="C57" s="70"/>
      <c r="D57" s="70"/>
      <c r="E57" s="70"/>
      <c r="F57" s="70"/>
      <c r="G57" s="70"/>
      <c r="H57" s="71">
        <v>2</v>
      </c>
      <c r="I57" s="70"/>
      <c r="J57" s="71">
        <v>2</v>
      </c>
      <c r="K57" s="71">
        <v>2</v>
      </c>
      <c r="L57" s="71"/>
      <c r="M57" s="74"/>
      <c r="N57" s="69">
        <f>SUM(N58:N59)</f>
        <v>0</v>
      </c>
      <c r="O57" s="69">
        <f>SUM(O58:O59)</f>
        <v>0</v>
      </c>
      <c r="Q57" s="56"/>
    </row>
    <row r="58" spans="1:17" ht="23.25">
      <c r="A58" s="70"/>
      <c r="B58" s="70"/>
      <c r="C58" s="70"/>
      <c r="D58" s="70"/>
      <c r="E58" s="70"/>
      <c r="F58" s="70"/>
      <c r="G58" s="70"/>
      <c r="H58" s="70">
        <v>2</v>
      </c>
      <c r="I58" s="70"/>
      <c r="J58" s="70">
        <v>2</v>
      </c>
      <c r="K58" s="70">
        <v>2</v>
      </c>
      <c r="L58" s="70">
        <v>1</v>
      </c>
      <c r="M58" s="68">
        <v>1</v>
      </c>
      <c r="N58" s="72">
        <v>0</v>
      </c>
      <c r="O58" s="73">
        <v>0</v>
      </c>
      <c r="Q58" s="56"/>
    </row>
    <row r="59" spans="1:17" ht="23.25">
      <c r="A59" s="70"/>
      <c r="B59" s="70"/>
      <c r="C59" s="70"/>
      <c r="D59" s="70"/>
      <c r="E59" s="70"/>
      <c r="F59" s="70"/>
      <c r="G59" s="70">
        <v>9995</v>
      </c>
      <c r="H59" s="70">
        <v>2</v>
      </c>
      <c r="I59" s="70"/>
      <c r="J59" s="70">
        <v>2</v>
      </c>
      <c r="K59" s="70">
        <v>2</v>
      </c>
      <c r="L59" s="70">
        <v>2</v>
      </c>
      <c r="M59" s="68">
        <v>1</v>
      </c>
      <c r="N59" s="72">
        <v>0</v>
      </c>
      <c r="O59" s="73">
        <v>0</v>
      </c>
      <c r="P59" s="57"/>
      <c r="Q59" s="60"/>
    </row>
    <row r="60" spans="1:17" ht="23.25">
      <c r="A60" s="70"/>
      <c r="B60" s="70"/>
      <c r="C60" s="70"/>
      <c r="D60" s="70"/>
      <c r="E60" s="70"/>
      <c r="F60" s="70"/>
      <c r="G60" s="70"/>
      <c r="H60" s="71">
        <v>2</v>
      </c>
      <c r="I60" s="71"/>
      <c r="J60" s="71">
        <v>2</v>
      </c>
      <c r="K60" s="71">
        <v>3</v>
      </c>
      <c r="L60" s="71"/>
      <c r="M60" s="74"/>
      <c r="N60" s="75">
        <f>N61+N62+N63</f>
        <v>0</v>
      </c>
      <c r="O60" s="75">
        <f>O61+O62+O63</f>
        <v>0</v>
      </c>
      <c r="Q60" s="56"/>
    </row>
    <row r="61" spans="1:17" ht="23.25">
      <c r="A61" s="70"/>
      <c r="B61" s="70"/>
      <c r="C61" s="70"/>
      <c r="D61" s="70"/>
      <c r="E61" s="70"/>
      <c r="F61" s="70"/>
      <c r="G61" s="70">
        <v>9995</v>
      </c>
      <c r="H61" s="70">
        <v>2</v>
      </c>
      <c r="I61" s="70"/>
      <c r="J61" s="70">
        <v>2</v>
      </c>
      <c r="K61" s="70">
        <v>3</v>
      </c>
      <c r="L61" s="70">
        <v>1</v>
      </c>
      <c r="M61" s="68"/>
      <c r="N61" s="72">
        <v>0</v>
      </c>
      <c r="O61" s="73">
        <v>0</v>
      </c>
      <c r="Q61" s="56"/>
    </row>
    <row r="62" spans="1:17" ht="23.25">
      <c r="A62" s="70"/>
      <c r="B62" s="70"/>
      <c r="C62" s="70"/>
      <c r="D62" s="70"/>
      <c r="E62" s="70"/>
      <c r="F62" s="70"/>
      <c r="G62" s="70"/>
      <c r="H62" s="70">
        <v>2</v>
      </c>
      <c r="I62" s="70"/>
      <c r="J62" s="70">
        <v>2</v>
      </c>
      <c r="K62" s="70">
        <v>3</v>
      </c>
      <c r="L62" s="70">
        <v>2</v>
      </c>
      <c r="M62" s="68"/>
      <c r="N62" s="72">
        <v>0</v>
      </c>
      <c r="O62" s="73">
        <v>0</v>
      </c>
      <c r="Q62" s="56"/>
    </row>
    <row r="63" spans="1:17" ht="23.25">
      <c r="A63" s="70"/>
      <c r="B63" s="70"/>
      <c r="C63" s="70"/>
      <c r="D63" s="70"/>
      <c r="E63" s="70"/>
      <c r="F63" s="70"/>
      <c r="G63" s="70"/>
      <c r="H63" s="70">
        <v>2</v>
      </c>
      <c r="I63" s="70"/>
      <c r="J63" s="70">
        <v>2</v>
      </c>
      <c r="K63" s="70">
        <v>3</v>
      </c>
      <c r="L63" s="70">
        <v>2</v>
      </c>
      <c r="M63" s="68"/>
      <c r="N63" s="72">
        <v>0</v>
      </c>
      <c r="O63" s="73">
        <v>0</v>
      </c>
      <c r="Q63" s="56"/>
    </row>
    <row r="64" spans="1:17" ht="23.25">
      <c r="A64" s="70"/>
      <c r="B64" s="70"/>
      <c r="C64" s="70"/>
      <c r="D64" s="70"/>
      <c r="E64" s="70"/>
      <c r="F64" s="70"/>
      <c r="G64" s="70"/>
      <c r="H64" s="71">
        <v>2</v>
      </c>
      <c r="I64" s="71"/>
      <c r="J64" s="71">
        <v>2</v>
      </c>
      <c r="K64" s="71">
        <v>4</v>
      </c>
      <c r="L64" s="71"/>
      <c r="M64" s="74"/>
      <c r="N64" s="69">
        <f>N65+N66+N67+N68</f>
        <v>0</v>
      </c>
      <c r="O64" s="69">
        <f>O65+O66+O67+O68</f>
        <v>0</v>
      </c>
      <c r="Q64" s="56"/>
    </row>
    <row r="65" spans="1:17" ht="23.25">
      <c r="A65" s="70"/>
      <c r="B65" s="70"/>
      <c r="C65" s="70"/>
      <c r="D65" s="70"/>
      <c r="E65" s="70"/>
      <c r="F65" s="70"/>
      <c r="G65" s="70"/>
      <c r="H65" s="70">
        <v>2</v>
      </c>
      <c r="I65" s="70"/>
      <c r="J65" s="70">
        <v>2</v>
      </c>
      <c r="K65" s="70">
        <v>4</v>
      </c>
      <c r="L65" s="70">
        <v>1</v>
      </c>
      <c r="M65" s="68">
        <v>1</v>
      </c>
      <c r="N65" s="72">
        <v>0</v>
      </c>
      <c r="O65" s="73">
        <v>0</v>
      </c>
      <c r="Q65" s="56"/>
    </row>
    <row r="66" spans="1:17" ht="23.25">
      <c r="A66" s="70"/>
      <c r="B66" s="70"/>
      <c r="C66" s="70"/>
      <c r="D66" s="70"/>
      <c r="E66" s="70"/>
      <c r="F66" s="70"/>
      <c r="G66" s="70">
        <v>9995</v>
      </c>
      <c r="H66" s="70">
        <v>2</v>
      </c>
      <c r="I66" s="70"/>
      <c r="J66" s="70">
        <v>2</v>
      </c>
      <c r="K66" s="70">
        <v>4</v>
      </c>
      <c r="L66" s="70">
        <v>2</v>
      </c>
      <c r="M66" s="68">
        <v>1</v>
      </c>
      <c r="N66" s="72">
        <v>0</v>
      </c>
      <c r="O66" s="73">
        <v>0</v>
      </c>
      <c r="Q66" s="56"/>
    </row>
    <row r="67" spans="1:17" ht="23.25">
      <c r="A67" s="70"/>
      <c r="B67" s="70"/>
      <c r="C67" s="70"/>
      <c r="D67" s="70"/>
      <c r="E67" s="70"/>
      <c r="F67" s="70"/>
      <c r="G67" s="70"/>
      <c r="H67" s="70">
        <v>2</v>
      </c>
      <c r="I67" s="70"/>
      <c r="J67" s="70">
        <v>2</v>
      </c>
      <c r="K67" s="70">
        <v>4</v>
      </c>
      <c r="L67" s="70">
        <v>4</v>
      </c>
      <c r="M67" s="68">
        <v>1</v>
      </c>
      <c r="N67" s="72">
        <v>0</v>
      </c>
      <c r="O67" s="73">
        <v>0</v>
      </c>
      <c r="Q67" s="56"/>
    </row>
    <row r="68" spans="1:17" ht="23.25">
      <c r="A68" s="70"/>
      <c r="B68" s="70"/>
      <c r="C68" s="70"/>
      <c r="D68" s="70"/>
      <c r="E68" s="70"/>
      <c r="F68" s="70"/>
      <c r="G68" s="70">
        <v>9995</v>
      </c>
      <c r="H68" s="70">
        <v>2</v>
      </c>
      <c r="I68" s="70"/>
      <c r="J68" s="70">
        <v>2</v>
      </c>
      <c r="K68" s="70">
        <v>4</v>
      </c>
      <c r="L68" s="70">
        <v>4</v>
      </c>
      <c r="M68" s="68">
        <v>1</v>
      </c>
      <c r="N68" s="72">
        <v>0</v>
      </c>
      <c r="O68" s="73">
        <v>0</v>
      </c>
      <c r="Q68" s="56"/>
    </row>
    <row r="69" spans="1:17" ht="23.25">
      <c r="A69" s="70"/>
      <c r="B69" s="70"/>
      <c r="C69" s="70"/>
      <c r="D69" s="70"/>
      <c r="E69" s="70"/>
      <c r="F69" s="70"/>
      <c r="G69" s="70"/>
      <c r="H69" s="71">
        <v>2</v>
      </c>
      <c r="I69" s="70"/>
      <c r="J69" s="71">
        <v>2</v>
      </c>
      <c r="K69" s="71">
        <v>5</v>
      </c>
      <c r="L69" s="71"/>
      <c r="M69" s="74"/>
      <c r="N69" s="75">
        <f>N70+N72+N71</f>
        <v>0</v>
      </c>
      <c r="O69" s="75">
        <f>O70+O72+O71</f>
        <v>0</v>
      </c>
      <c r="Q69" s="56"/>
    </row>
    <row r="70" spans="1:18" ht="23.25">
      <c r="A70" s="70"/>
      <c r="B70" s="70"/>
      <c r="C70" s="70"/>
      <c r="D70" s="70"/>
      <c r="E70" s="70"/>
      <c r="F70" s="70"/>
      <c r="G70" s="70">
        <v>9995</v>
      </c>
      <c r="H70" s="70">
        <v>2</v>
      </c>
      <c r="I70" s="70"/>
      <c r="J70" s="70">
        <v>2</v>
      </c>
      <c r="K70" s="70">
        <v>5</v>
      </c>
      <c r="L70" s="70">
        <v>1</v>
      </c>
      <c r="M70" s="68">
        <v>1</v>
      </c>
      <c r="N70" s="72">
        <v>0</v>
      </c>
      <c r="O70" s="73">
        <v>0</v>
      </c>
      <c r="Q70" s="47"/>
      <c r="R70" s="47"/>
    </row>
    <row r="71" spans="1:18" ht="23.25">
      <c r="A71" s="70"/>
      <c r="B71" s="70"/>
      <c r="C71" s="70"/>
      <c r="D71" s="70"/>
      <c r="E71" s="70"/>
      <c r="F71" s="70"/>
      <c r="G71" s="70"/>
      <c r="H71" s="70">
        <v>2</v>
      </c>
      <c r="I71" s="70"/>
      <c r="J71" s="70">
        <v>2</v>
      </c>
      <c r="K71" s="70">
        <v>5</v>
      </c>
      <c r="L71" s="70">
        <v>6</v>
      </c>
      <c r="M71" s="68">
        <v>1</v>
      </c>
      <c r="N71" s="72">
        <v>0</v>
      </c>
      <c r="O71" s="73">
        <v>0</v>
      </c>
      <c r="Q71" s="47"/>
      <c r="R71" s="47"/>
    </row>
    <row r="72" spans="1:18" ht="23.25">
      <c r="A72" s="70"/>
      <c r="B72" s="70"/>
      <c r="C72" s="70"/>
      <c r="D72" s="70"/>
      <c r="E72" s="70"/>
      <c r="F72" s="70"/>
      <c r="G72" s="70"/>
      <c r="H72" s="70">
        <v>2</v>
      </c>
      <c r="I72" s="70"/>
      <c r="J72" s="70">
        <v>2</v>
      </c>
      <c r="K72" s="70">
        <v>5</v>
      </c>
      <c r="L72" s="70">
        <v>8</v>
      </c>
      <c r="M72" s="68">
        <v>1</v>
      </c>
      <c r="N72" s="72">
        <v>0</v>
      </c>
      <c r="O72" s="73">
        <v>0</v>
      </c>
      <c r="Q72" s="47"/>
      <c r="R72" s="47"/>
    </row>
    <row r="73" spans="1:18" ht="23.25">
      <c r="A73" s="70"/>
      <c r="B73" s="70"/>
      <c r="C73" s="70"/>
      <c r="D73" s="70"/>
      <c r="E73" s="70"/>
      <c r="F73" s="70"/>
      <c r="G73" s="70"/>
      <c r="H73" s="71">
        <v>2</v>
      </c>
      <c r="I73" s="70"/>
      <c r="J73" s="71">
        <v>2</v>
      </c>
      <c r="K73" s="71">
        <v>6</v>
      </c>
      <c r="L73" s="71"/>
      <c r="M73" s="74"/>
      <c r="N73" s="69">
        <f>SUM(N74:N75)</f>
        <v>0</v>
      </c>
      <c r="O73" s="69">
        <f>SUM(O74:O75)</f>
        <v>0</v>
      </c>
      <c r="P73" s="47"/>
      <c r="Q73" s="47"/>
      <c r="R73" s="47"/>
    </row>
    <row r="74" spans="1:18" ht="23.25">
      <c r="A74" s="70"/>
      <c r="B74" s="70"/>
      <c r="C74" s="70"/>
      <c r="D74" s="70"/>
      <c r="E74" s="70"/>
      <c r="F74" s="70"/>
      <c r="G74" s="70"/>
      <c r="H74" s="70">
        <v>2</v>
      </c>
      <c r="I74" s="70"/>
      <c r="J74" s="70">
        <v>2</v>
      </c>
      <c r="K74" s="70">
        <v>6</v>
      </c>
      <c r="L74" s="70">
        <v>1</v>
      </c>
      <c r="M74" s="68">
        <v>1</v>
      </c>
      <c r="N74" s="72">
        <v>0</v>
      </c>
      <c r="O74" s="73">
        <v>0</v>
      </c>
      <c r="P74" s="47"/>
      <c r="Q74" s="47"/>
      <c r="R74" s="47"/>
    </row>
    <row r="75" spans="1:18" ht="23.25">
      <c r="A75" s="70"/>
      <c r="B75" s="70"/>
      <c r="C75" s="70"/>
      <c r="D75" s="70"/>
      <c r="E75" s="70"/>
      <c r="F75" s="70"/>
      <c r="G75" s="70"/>
      <c r="H75" s="70">
        <v>2</v>
      </c>
      <c r="I75" s="70"/>
      <c r="J75" s="70">
        <v>2</v>
      </c>
      <c r="K75" s="70">
        <v>6</v>
      </c>
      <c r="L75" s="70">
        <v>3</v>
      </c>
      <c r="M75" s="68"/>
      <c r="N75" s="72">
        <v>0</v>
      </c>
      <c r="O75" s="73">
        <v>0</v>
      </c>
      <c r="P75" s="47"/>
      <c r="Q75" s="47"/>
      <c r="R75" s="47"/>
    </row>
    <row r="76" spans="1:18" ht="23.25">
      <c r="A76" s="70"/>
      <c r="B76" s="70"/>
      <c r="C76" s="70"/>
      <c r="D76" s="70"/>
      <c r="E76" s="70"/>
      <c r="F76" s="70"/>
      <c r="G76" s="70"/>
      <c r="H76" s="71">
        <v>2</v>
      </c>
      <c r="I76" s="71"/>
      <c r="J76" s="71">
        <v>2</v>
      </c>
      <c r="K76" s="71">
        <v>7</v>
      </c>
      <c r="L76" s="71"/>
      <c r="M76" s="74"/>
      <c r="N76" s="75">
        <f>N77+N78+N79+N80+N81+N82</f>
        <v>0</v>
      </c>
      <c r="O76" s="75">
        <f>O77+O78+O79+O80+O81+O82</f>
        <v>0</v>
      </c>
      <c r="P76" s="47"/>
      <c r="Q76" s="47"/>
      <c r="R76" s="47"/>
    </row>
    <row r="77" spans="1:18" ht="23.25">
      <c r="A77" s="70"/>
      <c r="B77" s="70"/>
      <c r="C77" s="70"/>
      <c r="D77" s="70"/>
      <c r="E77" s="70"/>
      <c r="F77" s="70"/>
      <c r="G77" s="70"/>
      <c r="H77" s="70">
        <v>2</v>
      </c>
      <c r="I77" s="70"/>
      <c r="J77" s="70">
        <v>2</v>
      </c>
      <c r="K77" s="70">
        <v>7</v>
      </c>
      <c r="L77" s="70">
        <v>1</v>
      </c>
      <c r="M77" s="68">
        <v>2</v>
      </c>
      <c r="N77" s="77">
        <v>0</v>
      </c>
      <c r="O77" s="78">
        <v>0</v>
      </c>
      <c r="P77" s="47"/>
      <c r="Q77" s="47"/>
      <c r="R77" s="47"/>
    </row>
    <row r="78" spans="1:18" ht="23.25">
      <c r="A78" s="70"/>
      <c r="B78" s="70"/>
      <c r="C78" s="70"/>
      <c r="D78" s="70"/>
      <c r="E78" s="70"/>
      <c r="F78" s="70"/>
      <c r="G78" s="70"/>
      <c r="H78" s="70">
        <v>2</v>
      </c>
      <c r="I78" s="70"/>
      <c r="J78" s="70">
        <v>2</v>
      </c>
      <c r="K78" s="70">
        <v>7</v>
      </c>
      <c r="L78" s="70">
        <v>1</v>
      </c>
      <c r="M78" s="68">
        <v>4</v>
      </c>
      <c r="N78" s="72">
        <v>0</v>
      </c>
      <c r="O78" s="73">
        <v>0</v>
      </c>
      <c r="P78" s="59"/>
      <c r="Q78" s="59"/>
      <c r="R78" s="47"/>
    </row>
    <row r="79" spans="1:18" ht="23.25">
      <c r="A79" s="70"/>
      <c r="B79" s="70"/>
      <c r="C79" s="70"/>
      <c r="D79" s="70"/>
      <c r="E79" s="70"/>
      <c r="F79" s="70"/>
      <c r="G79" s="70"/>
      <c r="H79" s="70">
        <v>2</v>
      </c>
      <c r="I79" s="70"/>
      <c r="J79" s="70">
        <v>2</v>
      </c>
      <c r="K79" s="70">
        <v>7</v>
      </c>
      <c r="L79" s="70">
        <v>2</v>
      </c>
      <c r="M79" s="68">
        <v>2</v>
      </c>
      <c r="N79" s="72">
        <v>0</v>
      </c>
      <c r="O79" s="73">
        <v>0</v>
      </c>
      <c r="P79" s="59"/>
      <c r="Q79" s="59"/>
      <c r="R79" s="47"/>
    </row>
    <row r="80" spans="1:18" ht="23.25">
      <c r="A80" s="70"/>
      <c r="B80" s="70"/>
      <c r="C80" s="70"/>
      <c r="D80" s="70"/>
      <c r="E80" s="70"/>
      <c r="F80" s="70"/>
      <c r="G80" s="70">
        <v>9995</v>
      </c>
      <c r="H80" s="70">
        <v>2</v>
      </c>
      <c r="I80" s="70"/>
      <c r="J80" s="70">
        <v>2</v>
      </c>
      <c r="K80" s="70">
        <v>7</v>
      </c>
      <c r="L80" s="70">
        <v>2</v>
      </c>
      <c r="M80" s="68">
        <v>5</v>
      </c>
      <c r="N80" s="72">
        <v>0</v>
      </c>
      <c r="O80" s="73">
        <v>0</v>
      </c>
      <c r="P80" s="59"/>
      <c r="Q80" s="59"/>
      <c r="R80" s="47"/>
    </row>
    <row r="81" spans="1:18" ht="23.25">
      <c r="A81" s="70"/>
      <c r="B81" s="70"/>
      <c r="C81" s="70"/>
      <c r="D81" s="70"/>
      <c r="E81" s="70"/>
      <c r="F81" s="70"/>
      <c r="G81" s="70">
        <v>9995</v>
      </c>
      <c r="H81" s="70">
        <v>2</v>
      </c>
      <c r="I81" s="70"/>
      <c r="J81" s="70">
        <v>2</v>
      </c>
      <c r="K81" s="70">
        <v>7</v>
      </c>
      <c r="L81" s="70">
        <v>2</v>
      </c>
      <c r="M81" s="68">
        <v>6</v>
      </c>
      <c r="N81" s="72">
        <v>0</v>
      </c>
      <c r="O81" s="73">
        <v>0</v>
      </c>
      <c r="P81" s="59"/>
      <c r="Q81" s="59"/>
      <c r="R81" s="47"/>
    </row>
    <row r="82" spans="1:18" ht="23.25">
      <c r="A82" s="70"/>
      <c r="B82" s="70"/>
      <c r="C82" s="70"/>
      <c r="D82" s="70"/>
      <c r="E82" s="70"/>
      <c r="F82" s="70"/>
      <c r="G82" s="70"/>
      <c r="H82" s="70">
        <v>2</v>
      </c>
      <c r="I82" s="70"/>
      <c r="J82" s="70">
        <v>2</v>
      </c>
      <c r="K82" s="70">
        <v>7</v>
      </c>
      <c r="L82" s="70">
        <v>2</v>
      </c>
      <c r="M82" s="68">
        <v>6</v>
      </c>
      <c r="N82" s="72">
        <v>0</v>
      </c>
      <c r="O82" s="73">
        <v>0</v>
      </c>
      <c r="P82" s="59"/>
      <c r="Q82" s="59"/>
      <c r="R82" s="47"/>
    </row>
    <row r="83" spans="1:18" ht="23.25">
      <c r="A83" s="70"/>
      <c r="B83" s="70"/>
      <c r="C83" s="70"/>
      <c r="D83" s="70"/>
      <c r="E83" s="70"/>
      <c r="F83" s="70"/>
      <c r="G83" s="70"/>
      <c r="H83" s="71">
        <v>2</v>
      </c>
      <c r="I83" s="70"/>
      <c r="J83" s="71">
        <v>2</v>
      </c>
      <c r="K83" s="71">
        <v>8</v>
      </c>
      <c r="L83" s="70"/>
      <c r="M83" s="68"/>
      <c r="N83" s="69">
        <f>SUM(N84:N88)+N89+N90</f>
        <v>0</v>
      </c>
      <c r="O83" s="69">
        <f>SUM(O84:O88)+O89+O90</f>
        <v>0</v>
      </c>
      <c r="P83" s="47"/>
      <c r="Q83" s="47"/>
      <c r="R83" s="47"/>
    </row>
    <row r="84" spans="1:18" ht="23.25">
      <c r="A84" s="70"/>
      <c r="B84" s="70"/>
      <c r="C84" s="70"/>
      <c r="D84" s="70"/>
      <c r="E84" s="70"/>
      <c r="F84" s="70"/>
      <c r="G84" s="70"/>
      <c r="H84" s="70">
        <v>2</v>
      </c>
      <c r="I84" s="70"/>
      <c r="J84" s="70">
        <v>2</v>
      </c>
      <c r="K84" s="70">
        <v>8</v>
      </c>
      <c r="L84" s="70">
        <v>2</v>
      </c>
      <c r="M84" s="68"/>
      <c r="N84" s="72">
        <v>0</v>
      </c>
      <c r="O84" s="73">
        <v>0</v>
      </c>
      <c r="P84" s="47"/>
      <c r="Q84" s="47"/>
      <c r="R84" s="47"/>
    </row>
    <row r="85" spans="1:18" ht="23.25">
      <c r="A85" s="70"/>
      <c r="B85" s="70"/>
      <c r="C85" s="70"/>
      <c r="D85" s="70"/>
      <c r="E85" s="70"/>
      <c r="F85" s="70"/>
      <c r="G85" s="70"/>
      <c r="H85" s="70">
        <v>2</v>
      </c>
      <c r="I85" s="70"/>
      <c r="J85" s="70">
        <v>2</v>
      </c>
      <c r="K85" s="70">
        <v>8</v>
      </c>
      <c r="L85" s="70">
        <v>2</v>
      </c>
      <c r="M85" s="68">
        <v>1</v>
      </c>
      <c r="N85" s="72">
        <v>0</v>
      </c>
      <c r="O85" s="73">
        <v>0</v>
      </c>
      <c r="P85" s="59"/>
      <c r="Q85" s="59"/>
      <c r="R85" s="59"/>
    </row>
    <row r="86" spans="1:18" ht="23.25">
      <c r="A86" s="70"/>
      <c r="B86" s="70"/>
      <c r="C86" s="70"/>
      <c r="D86" s="70"/>
      <c r="E86" s="70"/>
      <c r="F86" s="70"/>
      <c r="G86" s="70"/>
      <c r="H86" s="70">
        <v>2</v>
      </c>
      <c r="I86" s="70"/>
      <c r="J86" s="70">
        <v>2</v>
      </c>
      <c r="K86" s="70">
        <v>8</v>
      </c>
      <c r="L86" s="70">
        <v>4</v>
      </c>
      <c r="M86" s="68">
        <v>1</v>
      </c>
      <c r="N86" s="72">
        <v>0</v>
      </c>
      <c r="O86" s="73">
        <v>0</v>
      </c>
      <c r="P86" s="59"/>
      <c r="Q86" s="59"/>
      <c r="R86" s="59"/>
    </row>
    <row r="87" spans="1:18" ht="23.25">
      <c r="A87" s="70"/>
      <c r="B87" s="70"/>
      <c r="C87" s="70"/>
      <c r="D87" s="70"/>
      <c r="E87" s="70"/>
      <c r="F87" s="70"/>
      <c r="G87" s="70"/>
      <c r="H87" s="70">
        <v>2</v>
      </c>
      <c r="I87" s="70"/>
      <c r="J87" s="70">
        <v>2</v>
      </c>
      <c r="K87" s="70">
        <v>8</v>
      </c>
      <c r="L87" s="70">
        <v>6</v>
      </c>
      <c r="M87" s="68">
        <v>1</v>
      </c>
      <c r="N87" s="72">
        <v>0</v>
      </c>
      <c r="O87" s="73">
        <v>0</v>
      </c>
      <c r="P87" s="59"/>
      <c r="Q87" s="59"/>
      <c r="R87" s="59"/>
    </row>
    <row r="88" spans="1:18" ht="23.25">
      <c r="A88" s="70"/>
      <c r="B88" s="70"/>
      <c r="C88" s="70"/>
      <c r="D88" s="70"/>
      <c r="E88" s="70"/>
      <c r="F88" s="70"/>
      <c r="G88" s="70"/>
      <c r="H88" s="70">
        <v>2</v>
      </c>
      <c r="I88" s="70"/>
      <c r="J88" s="70">
        <v>2</v>
      </c>
      <c r="K88" s="70">
        <v>8</v>
      </c>
      <c r="L88" s="70">
        <v>7</v>
      </c>
      <c r="M88" s="68">
        <v>4</v>
      </c>
      <c r="N88" s="72">
        <v>0</v>
      </c>
      <c r="O88" s="73">
        <v>0</v>
      </c>
      <c r="P88" s="47"/>
      <c r="Q88" s="47"/>
      <c r="R88" s="47"/>
    </row>
    <row r="89" spans="1:18" ht="23.25">
      <c r="A89" s="70"/>
      <c r="B89" s="82"/>
      <c r="C89" s="82"/>
      <c r="D89" s="70"/>
      <c r="E89" s="82"/>
      <c r="F89" s="82"/>
      <c r="G89" s="82">
        <v>70</v>
      </c>
      <c r="H89" s="70">
        <v>2</v>
      </c>
      <c r="I89" s="70"/>
      <c r="J89" s="70">
        <v>2</v>
      </c>
      <c r="K89" s="70">
        <v>8</v>
      </c>
      <c r="L89" s="70">
        <v>7</v>
      </c>
      <c r="M89" s="68">
        <v>6</v>
      </c>
      <c r="N89" s="72">
        <v>0</v>
      </c>
      <c r="O89" s="73">
        <v>0</v>
      </c>
      <c r="P89" s="47"/>
      <c r="Q89" s="47"/>
      <c r="R89" s="47"/>
    </row>
    <row r="90" spans="1:18" ht="23.25">
      <c r="A90" s="70"/>
      <c r="B90" s="82"/>
      <c r="C90" s="82"/>
      <c r="D90" s="70"/>
      <c r="E90" s="82"/>
      <c r="F90" s="82"/>
      <c r="G90" s="82"/>
      <c r="H90" s="70">
        <v>2</v>
      </c>
      <c r="I90" s="70"/>
      <c r="J90" s="70">
        <v>2</v>
      </c>
      <c r="K90" s="70">
        <v>8</v>
      </c>
      <c r="L90" s="70">
        <v>8</v>
      </c>
      <c r="M90" s="68">
        <v>1</v>
      </c>
      <c r="N90" s="72">
        <v>0</v>
      </c>
      <c r="O90" s="73">
        <v>0</v>
      </c>
      <c r="P90" s="47"/>
      <c r="Q90" s="47"/>
      <c r="R90" s="47"/>
    </row>
    <row r="91" spans="1:18" ht="24" thickBot="1">
      <c r="A91" s="79"/>
      <c r="B91" s="152"/>
      <c r="C91" s="152"/>
      <c r="D91" s="79"/>
      <c r="E91" s="152"/>
      <c r="F91" s="152"/>
      <c r="G91" s="152"/>
      <c r="H91" s="284" t="s">
        <v>30</v>
      </c>
      <c r="I91" s="285"/>
      <c r="J91" s="285"/>
      <c r="K91" s="285"/>
      <c r="L91" s="286"/>
      <c r="M91" s="79"/>
      <c r="N91" s="80">
        <f>N16+N44</f>
        <v>6061653</v>
      </c>
      <c r="O91" s="80">
        <f>O16+O44</f>
        <v>5877109</v>
      </c>
      <c r="P91" s="47"/>
      <c r="Q91" s="47"/>
      <c r="R91" s="47"/>
    </row>
    <row r="92" spans="1:18" ht="24" thickTop="1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151"/>
      <c r="O92" s="151"/>
      <c r="P92" s="47"/>
      <c r="Q92" s="47"/>
      <c r="R92" s="47"/>
    </row>
    <row r="93" spans="1:18" ht="23.25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151"/>
      <c r="O93" s="151"/>
      <c r="P93" s="47"/>
      <c r="Q93" s="47"/>
      <c r="R93" s="47"/>
    </row>
    <row r="94" spans="1:18" ht="23.25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151"/>
      <c r="O94" s="151"/>
      <c r="P94" s="47"/>
      <c r="Q94" s="47"/>
      <c r="R94" s="47"/>
    </row>
    <row r="95" spans="1:18" ht="23.25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Q95" s="47"/>
      <c r="R95" s="47"/>
    </row>
    <row r="96" spans="1:18" ht="23.25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Q96" s="47"/>
      <c r="R96" s="47"/>
    </row>
    <row r="97" spans="1:18" ht="23.25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Q97" s="47"/>
      <c r="R97" s="47"/>
    </row>
    <row r="98" spans="1:18" ht="23.25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Q98" s="47"/>
      <c r="R98" s="47"/>
    </row>
    <row r="99" spans="1:18" ht="23.25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Q99" s="47"/>
      <c r="R99" s="47"/>
    </row>
    <row r="100" spans="1:18" ht="23.25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Q100" s="47"/>
      <c r="R100" s="47"/>
    </row>
    <row r="101" spans="1:18" ht="23.25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Q101" s="47"/>
      <c r="R101" s="47"/>
    </row>
    <row r="102" spans="1:15" ht="23.25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1:15" ht="23.25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1:15" ht="23.25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1:15" ht="23.25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1:15" ht="23.2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23.25">
      <c r="A107" s="293" t="s">
        <v>21</v>
      </c>
      <c r="B107" s="294"/>
      <c r="C107" s="294"/>
      <c r="D107" s="294"/>
      <c r="E107" s="294"/>
      <c r="F107" s="294"/>
      <c r="G107" s="294"/>
      <c r="H107" s="294"/>
      <c r="I107" s="294"/>
      <c r="J107" s="294"/>
      <c r="K107" s="294"/>
      <c r="L107" s="294"/>
      <c r="M107" s="294"/>
      <c r="N107" s="294"/>
      <c r="O107" s="295"/>
    </row>
    <row r="108" spans="1:15" ht="23.25">
      <c r="A108" s="188"/>
      <c r="B108" s="189"/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296" t="s">
        <v>26</v>
      </c>
      <c r="O108" s="297"/>
    </row>
    <row r="109" spans="1:15" ht="23.25">
      <c r="A109" s="188"/>
      <c r="B109" s="189"/>
      <c r="C109" s="189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90"/>
    </row>
    <row r="110" spans="1:15" ht="23.25">
      <c r="A110" s="191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192"/>
    </row>
    <row r="111" spans="1:15" ht="23.25">
      <c r="A111" s="193" t="s">
        <v>28</v>
      </c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68"/>
      <c r="N111" s="261" t="s">
        <v>27</v>
      </c>
      <c r="O111" s="262"/>
    </row>
    <row r="112" spans="1:15" ht="23.25">
      <c r="A112" s="193" t="s">
        <v>29</v>
      </c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68"/>
      <c r="N112" s="147" t="s">
        <v>2</v>
      </c>
      <c r="O112" s="194"/>
    </row>
    <row r="113" spans="1:15" ht="23.25">
      <c r="A113" s="193" t="s">
        <v>44</v>
      </c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68"/>
      <c r="N113" s="147" t="s">
        <v>1</v>
      </c>
      <c r="O113" s="194"/>
    </row>
    <row r="114" spans="1:15" ht="23.25">
      <c r="A114" s="193" t="s">
        <v>43</v>
      </c>
      <c r="B114" s="74"/>
      <c r="C114" s="74"/>
      <c r="D114" s="74"/>
      <c r="E114" s="68"/>
      <c r="F114" s="68"/>
      <c r="G114" s="68"/>
      <c r="H114" s="68"/>
      <c r="I114" s="68"/>
      <c r="J114" s="68"/>
      <c r="K114" s="68"/>
      <c r="L114" s="68"/>
      <c r="M114" s="68"/>
      <c r="N114" s="195" t="s">
        <v>0</v>
      </c>
      <c r="O114" s="196"/>
    </row>
    <row r="115" spans="1:15" ht="24" thickBot="1">
      <c r="A115" s="197" t="s">
        <v>41</v>
      </c>
      <c r="B115" s="198"/>
      <c r="C115" s="199"/>
      <c r="D115" s="199"/>
      <c r="E115" s="199"/>
      <c r="F115" s="199"/>
      <c r="G115" s="199"/>
      <c r="H115" s="199"/>
      <c r="I115" s="199"/>
      <c r="J115" s="199"/>
      <c r="K115" s="199"/>
      <c r="L115" s="199"/>
      <c r="M115" s="199"/>
      <c r="N115" s="198"/>
      <c r="O115" s="200"/>
    </row>
    <row r="116" spans="1:15" ht="24" thickBot="1">
      <c r="A116" s="201"/>
      <c r="B116" s="202"/>
      <c r="C116" s="202"/>
      <c r="D116" s="202"/>
      <c r="E116" s="202"/>
      <c r="F116" s="202"/>
      <c r="G116" s="202"/>
      <c r="H116" s="202"/>
      <c r="I116" s="202"/>
      <c r="J116" s="202"/>
      <c r="K116" s="202"/>
      <c r="L116" s="202"/>
      <c r="M116" s="68"/>
      <c r="N116" s="199"/>
      <c r="O116" s="201"/>
    </row>
    <row r="117" spans="1:15" ht="23.25">
      <c r="A117" s="274" t="s">
        <v>23</v>
      </c>
      <c r="B117" s="275"/>
      <c r="C117" s="275"/>
      <c r="D117" s="275"/>
      <c r="E117" s="275"/>
      <c r="F117" s="275"/>
      <c r="G117" s="275"/>
      <c r="H117" s="275"/>
      <c r="I117" s="275"/>
      <c r="J117" s="275"/>
      <c r="K117" s="275"/>
      <c r="L117" s="276"/>
      <c r="M117" s="274" t="s">
        <v>20</v>
      </c>
      <c r="N117" s="275"/>
      <c r="O117" s="277"/>
    </row>
    <row r="118" spans="1:15" ht="23.25">
      <c r="A118" s="278" t="s">
        <v>18</v>
      </c>
      <c r="B118" s="279"/>
      <c r="C118" s="279"/>
      <c r="D118" s="279"/>
      <c r="E118" s="279"/>
      <c r="F118" s="279"/>
      <c r="G118" s="279"/>
      <c r="H118" s="279"/>
      <c r="I118" s="280"/>
      <c r="J118" s="281" t="s">
        <v>6</v>
      </c>
      <c r="K118" s="282"/>
      <c r="L118" s="283"/>
      <c r="M118" s="189" t="s">
        <v>11</v>
      </c>
      <c r="N118" s="180" t="s">
        <v>12</v>
      </c>
      <c r="O118" s="190" t="s">
        <v>13</v>
      </c>
    </row>
    <row r="119" spans="1:15" ht="93.75" thickBot="1">
      <c r="A119" s="181" t="s">
        <v>3</v>
      </c>
      <c r="B119" s="182" t="s">
        <v>25</v>
      </c>
      <c r="C119" s="181" t="s">
        <v>4</v>
      </c>
      <c r="D119" s="181" t="s">
        <v>22</v>
      </c>
      <c r="E119" s="203" t="s">
        <v>14</v>
      </c>
      <c r="F119" s="181" t="s">
        <v>10</v>
      </c>
      <c r="G119" s="181" t="s">
        <v>5</v>
      </c>
      <c r="H119" s="181" t="s">
        <v>32</v>
      </c>
      <c r="I119" s="183"/>
      <c r="J119" s="181" t="s">
        <v>7</v>
      </c>
      <c r="K119" s="183" t="s">
        <v>8</v>
      </c>
      <c r="L119" s="183" t="s">
        <v>9</v>
      </c>
      <c r="M119" s="184" t="s">
        <v>16</v>
      </c>
      <c r="N119" s="204" t="s">
        <v>17</v>
      </c>
      <c r="O119" s="205" t="s">
        <v>24</v>
      </c>
    </row>
    <row r="120" spans="1:15" ht="23.25">
      <c r="A120" s="70"/>
      <c r="B120" s="70"/>
      <c r="C120" s="70"/>
      <c r="D120" s="70"/>
      <c r="E120" s="70"/>
      <c r="F120" s="70"/>
      <c r="G120" s="70"/>
      <c r="H120" s="71">
        <v>2</v>
      </c>
      <c r="I120" s="70"/>
      <c r="J120" s="71">
        <v>3</v>
      </c>
      <c r="K120" s="70"/>
      <c r="L120" s="70"/>
      <c r="M120" s="68"/>
      <c r="N120" s="69">
        <f>N121+N129+N133+N139+N143+N149+N158+N172</f>
        <v>138044</v>
      </c>
      <c r="O120" s="69">
        <f>O121+O129+O133+O139+O143+O149+O158+O172</f>
        <v>0</v>
      </c>
    </row>
    <row r="121" spans="1:15" ht="23.25">
      <c r="A121" s="70"/>
      <c r="B121" s="70"/>
      <c r="C121" s="70"/>
      <c r="D121" s="70"/>
      <c r="E121" s="70"/>
      <c r="F121" s="70"/>
      <c r="G121" s="70"/>
      <c r="H121" s="71">
        <v>2</v>
      </c>
      <c r="I121" s="70"/>
      <c r="J121" s="71">
        <v>3</v>
      </c>
      <c r="K121" s="71">
        <v>1</v>
      </c>
      <c r="L121" s="71"/>
      <c r="M121" s="74"/>
      <c r="N121" s="69">
        <f>SUM(N122:N127)+N128</f>
        <v>0</v>
      </c>
      <c r="O121" s="69">
        <f>SUM(O122:O127)+O128</f>
        <v>0</v>
      </c>
    </row>
    <row r="122" spans="1:15" ht="23.25">
      <c r="A122" s="70"/>
      <c r="B122" s="70"/>
      <c r="C122" s="70"/>
      <c r="D122" s="70"/>
      <c r="E122" s="70"/>
      <c r="F122" s="70"/>
      <c r="G122" s="70">
        <v>9995</v>
      </c>
      <c r="H122" s="70">
        <v>2</v>
      </c>
      <c r="I122" s="70"/>
      <c r="J122" s="70">
        <v>3</v>
      </c>
      <c r="K122" s="70">
        <v>1</v>
      </c>
      <c r="L122" s="70">
        <v>1</v>
      </c>
      <c r="M122" s="68">
        <v>1</v>
      </c>
      <c r="N122" s="81">
        <v>0</v>
      </c>
      <c r="O122" s="72">
        <v>0</v>
      </c>
    </row>
    <row r="123" spans="1:15" ht="23.25">
      <c r="A123" s="70"/>
      <c r="B123" s="70"/>
      <c r="C123" s="70"/>
      <c r="D123" s="70"/>
      <c r="E123" s="70"/>
      <c r="F123" s="70"/>
      <c r="G123" s="70"/>
      <c r="H123" s="70">
        <v>2</v>
      </c>
      <c r="I123" s="70"/>
      <c r="J123" s="70">
        <v>3</v>
      </c>
      <c r="K123" s="70">
        <v>1</v>
      </c>
      <c r="L123" s="70">
        <v>1</v>
      </c>
      <c r="M123" s="68">
        <v>1</v>
      </c>
      <c r="N123" s="81">
        <v>0</v>
      </c>
      <c r="O123" s="72">
        <v>0</v>
      </c>
    </row>
    <row r="124" spans="1:15" ht="23.25">
      <c r="A124" s="70"/>
      <c r="B124" s="70"/>
      <c r="C124" s="70"/>
      <c r="D124" s="70"/>
      <c r="E124" s="70"/>
      <c r="F124" s="70"/>
      <c r="G124" s="70"/>
      <c r="H124" s="70">
        <v>2</v>
      </c>
      <c r="I124" s="70"/>
      <c r="J124" s="70">
        <v>3</v>
      </c>
      <c r="K124" s="70">
        <v>1</v>
      </c>
      <c r="L124" s="70">
        <v>2</v>
      </c>
      <c r="M124" s="68">
        <v>1</v>
      </c>
      <c r="N124" s="81">
        <v>0</v>
      </c>
      <c r="O124" s="72">
        <v>0</v>
      </c>
    </row>
    <row r="125" spans="1:15" ht="23.25">
      <c r="A125" s="68"/>
      <c r="B125" s="68"/>
      <c r="C125" s="68"/>
      <c r="D125" s="68"/>
      <c r="E125" s="68"/>
      <c r="F125" s="68"/>
      <c r="G125" s="68"/>
      <c r="H125" s="68">
        <v>2</v>
      </c>
      <c r="I125" s="68"/>
      <c r="J125" s="68">
        <v>3</v>
      </c>
      <c r="K125" s="68">
        <v>1</v>
      </c>
      <c r="L125" s="68">
        <v>2</v>
      </c>
      <c r="M125" s="68"/>
      <c r="N125" s="81">
        <v>0</v>
      </c>
      <c r="O125" s="72"/>
    </row>
    <row r="126" spans="1:15" ht="23.25">
      <c r="A126" s="68">
        <v>11</v>
      </c>
      <c r="B126" s="68"/>
      <c r="C126" s="68"/>
      <c r="D126" s="68">
        <v>1</v>
      </c>
      <c r="E126" s="68"/>
      <c r="F126" s="68"/>
      <c r="G126" s="68">
        <v>9995</v>
      </c>
      <c r="H126" s="68">
        <v>2</v>
      </c>
      <c r="I126" s="68"/>
      <c r="J126" s="68">
        <v>3</v>
      </c>
      <c r="K126" s="68">
        <v>1</v>
      </c>
      <c r="L126" s="68">
        <v>2</v>
      </c>
      <c r="M126" s="68">
        <v>1</v>
      </c>
      <c r="N126" s="77">
        <v>0</v>
      </c>
      <c r="O126" s="77">
        <v>0</v>
      </c>
    </row>
    <row r="127" spans="1:15" ht="23.25">
      <c r="A127" s="70"/>
      <c r="B127" s="70"/>
      <c r="C127" s="70"/>
      <c r="D127" s="70"/>
      <c r="E127" s="70"/>
      <c r="F127" s="82"/>
      <c r="G127" s="82">
        <v>9995</v>
      </c>
      <c r="H127" s="82">
        <v>2</v>
      </c>
      <c r="I127" s="68"/>
      <c r="J127" s="70">
        <v>3</v>
      </c>
      <c r="K127" s="82">
        <v>1</v>
      </c>
      <c r="L127" s="68">
        <v>2</v>
      </c>
      <c r="M127" s="68">
        <v>1</v>
      </c>
      <c r="N127" s="77">
        <v>0</v>
      </c>
      <c r="O127" s="77">
        <v>0</v>
      </c>
    </row>
    <row r="128" spans="1:15" ht="23.25">
      <c r="A128" s="70"/>
      <c r="B128" s="70"/>
      <c r="C128" s="70"/>
      <c r="D128" s="70"/>
      <c r="E128" s="70"/>
      <c r="F128" s="82"/>
      <c r="G128" s="82"/>
      <c r="H128" s="82">
        <v>2</v>
      </c>
      <c r="I128" s="68"/>
      <c r="J128" s="71">
        <v>3</v>
      </c>
      <c r="K128" s="82">
        <v>1</v>
      </c>
      <c r="L128" s="68">
        <v>4</v>
      </c>
      <c r="M128" s="68">
        <v>1</v>
      </c>
      <c r="N128" s="77">
        <v>0</v>
      </c>
      <c r="O128" s="77">
        <v>0</v>
      </c>
    </row>
    <row r="129" spans="1:15" ht="23.25">
      <c r="A129" s="70">
        <v>11</v>
      </c>
      <c r="B129" s="70"/>
      <c r="C129" s="70"/>
      <c r="D129" s="70">
        <v>1</v>
      </c>
      <c r="E129" s="70"/>
      <c r="F129" s="82">
        <v>331</v>
      </c>
      <c r="G129" s="82"/>
      <c r="H129" s="147">
        <v>2</v>
      </c>
      <c r="I129" s="74"/>
      <c r="J129" s="71">
        <v>3</v>
      </c>
      <c r="K129" s="147">
        <v>2</v>
      </c>
      <c r="L129" s="74"/>
      <c r="M129" s="68"/>
      <c r="N129" s="69">
        <f>N130+N131+N132</f>
        <v>16684</v>
      </c>
      <c r="O129" s="69">
        <f>O130+O132+O131</f>
        <v>0</v>
      </c>
    </row>
    <row r="130" spans="1:15" ht="23.25">
      <c r="A130" s="70"/>
      <c r="B130" s="70"/>
      <c r="C130" s="70"/>
      <c r="D130" s="70"/>
      <c r="E130" s="70"/>
      <c r="F130" s="82"/>
      <c r="G130" s="82"/>
      <c r="H130" s="70">
        <v>2</v>
      </c>
      <c r="I130" s="82"/>
      <c r="J130" s="70">
        <v>3</v>
      </c>
      <c r="K130" s="70">
        <v>2</v>
      </c>
      <c r="L130" s="70">
        <v>1</v>
      </c>
      <c r="M130" s="68">
        <v>1</v>
      </c>
      <c r="N130" s="77">
        <v>0</v>
      </c>
      <c r="O130" s="77">
        <v>0</v>
      </c>
    </row>
    <row r="131" spans="1:15" ht="23.25">
      <c r="A131" s="70"/>
      <c r="B131" s="70"/>
      <c r="C131" s="70"/>
      <c r="D131" s="70"/>
      <c r="E131" s="70"/>
      <c r="F131" s="82"/>
      <c r="G131" s="82">
        <v>9995</v>
      </c>
      <c r="H131" s="70">
        <v>2</v>
      </c>
      <c r="I131" s="82"/>
      <c r="J131" s="70">
        <v>3</v>
      </c>
      <c r="K131" s="70">
        <v>2</v>
      </c>
      <c r="L131" s="70">
        <v>2</v>
      </c>
      <c r="M131" s="68">
        <v>1</v>
      </c>
      <c r="N131" s="77">
        <v>0</v>
      </c>
      <c r="O131" s="77">
        <v>0</v>
      </c>
    </row>
    <row r="132" spans="1:15" ht="23.25">
      <c r="A132" s="70"/>
      <c r="B132" s="70"/>
      <c r="C132" s="70"/>
      <c r="D132" s="70"/>
      <c r="E132" s="70"/>
      <c r="F132" s="82"/>
      <c r="G132" s="82"/>
      <c r="H132" s="70">
        <v>2</v>
      </c>
      <c r="I132" s="82"/>
      <c r="J132" s="70">
        <v>3</v>
      </c>
      <c r="K132" s="70">
        <v>2</v>
      </c>
      <c r="L132" s="70">
        <v>4</v>
      </c>
      <c r="M132" s="68">
        <v>1</v>
      </c>
      <c r="N132" s="77">
        <v>16684</v>
      </c>
      <c r="O132" s="77">
        <v>0</v>
      </c>
    </row>
    <row r="133" spans="1:16" ht="23.25">
      <c r="A133" s="70"/>
      <c r="B133" s="70"/>
      <c r="C133" s="70"/>
      <c r="D133" s="70"/>
      <c r="E133" s="70"/>
      <c r="F133" s="82"/>
      <c r="G133" s="82"/>
      <c r="H133" s="71">
        <v>2</v>
      </c>
      <c r="I133" s="147"/>
      <c r="J133" s="71">
        <v>3</v>
      </c>
      <c r="K133" s="71">
        <v>3</v>
      </c>
      <c r="L133" s="70"/>
      <c r="M133" s="68"/>
      <c r="N133" s="69">
        <f>SUM(N134:N138)</f>
        <v>0</v>
      </c>
      <c r="O133" s="69">
        <f>SUM(O134:O138)</f>
        <v>0</v>
      </c>
      <c r="P133" s="44">
        <f>P134+P137+P138</f>
        <v>0</v>
      </c>
    </row>
    <row r="134" spans="1:15" ht="23.25">
      <c r="A134" s="70"/>
      <c r="B134" s="70"/>
      <c r="C134" s="70"/>
      <c r="D134" s="70"/>
      <c r="E134" s="70"/>
      <c r="F134" s="82"/>
      <c r="G134" s="82">
        <v>9995</v>
      </c>
      <c r="H134" s="70">
        <v>2</v>
      </c>
      <c r="I134" s="82"/>
      <c r="J134" s="70">
        <v>3</v>
      </c>
      <c r="K134" s="70">
        <v>3</v>
      </c>
      <c r="L134" s="70">
        <v>1</v>
      </c>
      <c r="M134" s="68">
        <v>1</v>
      </c>
      <c r="N134" s="77">
        <v>0</v>
      </c>
      <c r="O134" s="77">
        <v>0</v>
      </c>
    </row>
    <row r="135" spans="1:15" ht="23.25">
      <c r="A135" s="70"/>
      <c r="B135" s="70"/>
      <c r="C135" s="70"/>
      <c r="D135" s="70"/>
      <c r="E135" s="70"/>
      <c r="F135" s="82"/>
      <c r="G135" s="82"/>
      <c r="H135" s="82">
        <v>2</v>
      </c>
      <c r="I135" s="68"/>
      <c r="J135" s="70">
        <v>3</v>
      </c>
      <c r="K135" s="82">
        <v>3</v>
      </c>
      <c r="L135" s="68">
        <v>1</v>
      </c>
      <c r="M135" s="68">
        <v>1</v>
      </c>
      <c r="N135" s="77">
        <v>0</v>
      </c>
      <c r="O135" s="77">
        <v>0</v>
      </c>
    </row>
    <row r="136" spans="1:15" ht="23.25">
      <c r="A136" s="70"/>
      <c r="B136" s="70"/>
      <c r="C136" s="70"/>
      <c r="D136" s="70"/>
      <c r="E136" s="70"/>
      <c r="F136" s="82"/>
      <c r="G136" s="82">
        <v>9995</v>
      </c>
      <c r="H136" s="82">
        <v>2</v>
      </c>
      <c r="I136" s="68"/>
      <c r="J136" s="70">
        <v>3</v>
      </c>
      <c r="K136" s="82">
        <v>3</v>
      </c>
      <c r="L136" s="68">
        <v>2</v>
      </c>
      <c r="M136" s="68">
        <v>1</v>
      </c>
      <c r="N136" s="77">
        <v>0</v>
      </c>
      <c r="O136" s="77">
        <v>0</v>
      </c>
    </row>
    <row r="137" spans="1:15" ht="23.25">
      <c r="A137" s="70"/>
      <c r="B137" s="70"/>
      <c r="C137" s="70"/>
      <c r="D137" s="70"/>
      <c r="E137" s="70"/>
      <c r="F137" s="82"/>
      <c r="G137" s="82"/>
      <c r="H137" s="82">
        <v>2</v>
      </c>
      <c r="I137" s="68"/>
      <c r="J137" s="70">
        <v>3</v>
      </c>
      <c r="K137" s="82">
        <v>3</v>
      </c>
      <c r="L137" s="68">
        <v>2</v>
      </c>
      <c r="M137" s="68">
        <v>1</v>
      </c>
      <c r="N137" s="77">
        <v>0</v>
      </c>
      <c r="O137" s="77">
        <v>0</v>
      </c>
    </row>
    <row r="138" spans="1:15" ht="23.25">
      <c r="A138" s="70"/>
      <c r="B138" s="70"/>
      <c r="C138" s="70"/>
      <c r="D138" s="70"/>
      <c r="E138" s="70"/>
      <c r="F138" s="82"/>
      <c r="G138" s="82">
        <v>9995</v>
      </c>
      <c r="H138" s="82">
        <v>2</v>
      </c>
      <c r="I138" s="68"/>
      <c r="J138" s="70">
        <v>3</v>
      </c>
      <c r="K138" s="82">
        <v>3</v>
      </c>
      <c r="L138" s="68">
        <v>3</v>
      </c>
      <c r="M138" s="68"/>
      <c r="N138" s="148">
        <v>0</v>
      </c>
      <c r="O138" s="148">
        <v>0</v>
      </c>
    </row>
    <row r="139" spans="1:18" ht="23.25">
      <c r="A139" s="70"/>
      <c r="B139" s="70"/>
      <c r="C139" s="70"/>
      <c r="D139" s="70"/>
      <c r="E139" s="70"/>
      <c r="F139" s="70"/>
      <c r="G139" s="70"/>
      <c r="H139" s="71">
        <v>2</v>
      </c>
      <c r="I139" s="70"/>
      <c r="J139" s="71">
        <v>3</v>
      </c>
      <c r="K139" s="71">
        <v>4</v>
      </c>
      <c r="L139" s="70"/>
      <c r="M139" s="68"/>
      <c r="N139" s="149">
        <f>SUM(N140:N141)</f>
        <v>75970</v>
      </c>
      <c r="O139" s="149">
        <f>SUM(O140:O141)</f>
        <v>0</v>
      </c>
      <c r="P139" s="47"/>
      <c r="Q139" s="47"/>
      <c r="R139" s="47"/>
    </row>
    <row r="140" spans="1:18" ht="23.25">
      <c r="A140" s="70"/>
      <c r="B140" s="70"/>
      <c r="C140" s="70"/>
      <c r="D140" s="70"/>
      <c r="E140" s="70"/>
      <c r="F140" s="70"/>
      <c r="G140" s="70"/>
      <c r="H140" s="70">
        <v>2</v>
      </c>
      <c r="I140" s="70"/>
      <c r="J140" s="70">
        <v>3</v>
      </c>
      <c r="K140" s="70">
        <v>4</v>
      </c>
      <c r="L140" s="70">
        <v>1</v>
      </c>
      <c r="M140" s="68"/>
      <c r="N140" s="81">
        <v>0</v>
      </c>
      <c r="O140" s="72">
        <v>0</v>
      </c>
      <c r="P140" s="47"/>
      <c r="Q140" s="47"/>
      <c r="R140" s="47"/>
    </row>
    <row r="141" spans="1:18" ht="23.25">
      <c r="A141" s="70"/>
      <c r="B141" s="70"/>
      <c r="C141" s="70"/>
      <c r="D141" s="70"/>
      <c r="E141" s="70"/>
      <c r="F141" s="70"/>
      <c r="G141" s="70"/>
      <c r="H141" s="70">
        <v>2</v>
      </c>
      <c r="I141" s="70"/>
      <c r="J141" s="70">
        <v>3</v>
      </c>
      <c r="K141" s="70">
        <v>4</v>
      </c>
      <c r="L141" s="70">
        <v>2</v>
      </c>
      <c r="M141" s="68">
        <v>1</v>
      </c>
      <c r="N141" s="148">
        <v>75970</v>
      </c>
      <c r="O141" s="77">
        <v>0</v>
      </c>
      <c r="P141" s="47"/>
      <c r="Q141" s="47"/>
      <c r="R141" s="47"/>
    </row>
    <row r="142" spans="1:18" ht="23.25">
      <c r="A142" s="70"/>
      <c r="B142" s="70"/>
      <c r="C142" s="70"/>
      <c r="D142" s="70"/>
      <c r="E142" s="70"/>
      <c r="F142" s="70"/>
      <c r="G142" s="70"/>
      <c r="H142" s="70">
        <v>2</v>
      </c>
      <c r="I142" s="70"/>
      <c r="J142" s="70">
        <v>3</v>
      </c>
      <c r="K142" s="70">
        <v>4</v>
      </c>
      <c r="L142" s="70"/>
      <c r="M142" s="68"/>
      <c r="N142" s="148">
        <v>0</v>
      </c>
      <c r="O142" s="77">
        <v>0</v>
      </c>
      <c r="P142" s="47"/>
      <c r="Q142" s="47"/>
      <c r="R142" s="47"/>
    </row>
    <row r="143" spans="1:18" ht="23.25">
      <c r="A143" s="70"/>
      <c r="B143" s="70"/>
      <c r="C143" s="70"/>
      <c r="D143" s="70"/>
      <c r="E143" s="70"/>
      <c r="F143" s="70"/>
      <c r="G143" s="70"/>
      <c r="H143" s="71">
        <v>2</v>
      </c>
      <c r="I143" s="71"/>
      <c r="J143" s="71">
        <v>3</v>
      </c>
      <c r="K143" s="71">
        <v>5</v>
      </c>
      <c r="L143" s="71"/>
      <c r="M143" s="74"/>
      <c r="N143" s="149">
        <f>SUM(N144:N145)+N146+N147+N148</f>
        <v>0</v>
      </c>
      <c r="O143" s="149">
        <f>SUM(O144:O145)+O146+O147+O148</f>
        <v>0</v>
      </c>
      <c r="P143" s="47"/>
      <c r="Q143" s="47"/>
      <c r="R143" s="47"/>
    </row>
    <row r="144" spans="1:18" ht="23.25">
      <c r="A144" s="70"/>
      <c r="B144" s="70"/>
      <c r="C144" s="70"/>
      <c r="D144" s="70"/>
      <c r="E144" s="70"/>
      <c r="F144" s="70"/>
      <c r="G144" s="70"/>
      <c r="H144" s="70">
        <v>2</v>
      </c>
      <c r="I144" s="70"/>
      <c r="J144" s="70">
        <v>3</v>
      </c>
      <c r="K144" s="70">
        <v>5</v>
      </c>
      <c r="L144" s="70">
        <v>1</v>
      </c>
      <c r="M144" s="68"/>
      <c r="N144" s="81">
        <v>0</v>
      </c>
      <c r="O144" s="72">
        <v>0</v>
      </c>
      <c r="P144" s="47"/>
      <c r="Q144" s="47"/>
      <c r="R144" s="47"/>
    </row>
    <row r="145" spans="1:18" ht="23.25">
      <c r="A145" s="70"/>
      <c r="B145" s="70"/>
      <c r="C145" s="70"/>
      <c r="D145" s="70"/>
      <c r="E145" s="70"/>
      <c r="F145" s="70"/>
      <c r="G145" s="70">
        <v>9995</v>
      </c>
      <c r="H145" s="70">
        <v>2</v>
      </c>
      <c r="I145" s="70"/>
      <c r="J145" s="70">
        <v>3</v>
      </c>
      <c r="K145" s="70">
        <v>5</v>
      </c>
      <c r="L145" s="70">
        <v>2</v>
      </c>
      <c r="M145" s="68">
        <v>1</v>
      </c>
      <c r="N145" s="81">
        <v>0</v>
      </c>
      <c r="O145" s="72">
        <v>0</v>
      </c>
      <c r="P145" s="47"/>
      <c r="Q145" s="47"/>
      <c r="R145" s="47"/>
    </row>
    <row r="146" spans="1:18" ht="23.25">
      <c r="A146" s="70"/>
      <c r="B146" s="70"/>
      <c r="C146" s="70"/>
      <c r="D146" s="70"/>
      <c r="E146" s="70"/>
      <c r="F146" s="70"/>
      <c r="G146" s="70"/>
      <c r="H146" s="70">
        <v>2</v>
      </c>
      <c r="I146" s="70"/>
      <c r="J146" s="70">
        <v>3</v>
      </c>
      <c r="K146" s="70">
        <v>5</v>
      </c>
      <c r="L146" s="70">
        <v>3</v>
      </c>
      <c r="M146" s="68">
        <v>1</v>
      </c>
      <c r="N146" s="81">
        <v>0</v>
      </c>
      <c r="O146" s="81">
        <v>0</v>
      </c>
      <c r="P146" s="47"/>
      <c r="Q146" s="47"/>
      <c r="R146" s="47"/>
    </row>
    <row r="147" spans="1:18" ht="23.25">
      <c r="A147" s="70"/>
      <c r="B147" s="70"/>
      <c r="C147" s="70"/>
      <c r="D147" s="70"/>
      <c r="E147" s="70"/>
      <c r="F147" s="70"/>
      <c r="G147" s="70">
        <v>9995</v>
      </c>
      <c r="H147" s="70">
        <v>2</v>
      </c>
      <c r="I147" s="70"/>
      <c r="J147" s="70">
        <v>3</v>
      </c>
      <c r="K147" s="70">
        <v>5</v>
      </c>
      <c r="L147" s="70">
        <v>4</v>
      </c>
      <c r="M147" s="68">
        <v>1</v>
      </c>
      <c r="N147" s="81">
        <v>0</v>
      </c>
      <c r="O147" s="81">
        <v>0</v>
      </c>
      <c r="P147" s="47"/>
      <c r="Q147" s="47"/>
      <c r="R147" s="47"/>
    </row>
    <row r="148" spans="1:18" ht="23.25">
      <c r="A148" s="70"/>
      <c r="B148" s="70"/>
      <c r="C148" s="70"/>
      <c r="D148" s="70"/>
      <c r="E148" s="70"/>
      <c r="F148" s="70"/>
      <c r="G148" s="70">
        <v>9995</v>
      </c>
      <c r="H148" s="70">
        <v>2</v>
      </c>
      <c r="I148" s="70"/>
      <c r="J148" s="70">
        <v>3</v>
      </c>
      <c r="K148" s="70">
        <v>5</v>
      </c>
      <c r="L148" s="70">
        <v>5</v>
      </c>
      <c r="M148" s="68">
        <v>1</v>
      </c>
      <c r="N148" s="81">
        <v>0</v>
      </c>
      <c r="O148" s="81">
        <v>0</v>
      </c>
      <c r="P148" s="47"/>
      <c r="Q148" s="47"/>
      <c r="R148" s="47"/>
    </row>
    <row r="149" spans="1:18" ht="23.25">
      <c r="A149" s="70"/>
      <c r="B149" s="70"/>
      <c r="C149" s="70"/>
      <c r="D149" s="70">
        <v>1</v>
      </c>
      <c r="E149" s="70"/>
      <c r="F149" s="70">
        <v>331</v>
      </c>
      <c r="G149" s="70"/>
      <c r="H149" s="71">
        <v>2</v>
      </c>
      <c r="I149" s="71"/>
      <c r="J149" s="71">
        <v>3</v>
      </c>
      <c r="K149" s="71">
        <v>6</v>
      </c>
      <c r="L149" s="71"/>
      <c r="M149" s="74"/>
      <c r="N149" s="149">
        <f>N150+N152+N153+N154+N155+N156+N157</f>
        <v>0</v>
      </c>
      <c r="O149" s="149">
        <f>O150+O152+O153+O154+O155+O156+O157</f>
        <v>0</v>
      </c>
      <c r="P149" s="47">
        <v>0</v>
      </c>
      <c r="Q149" s="47"/>
      <c r="R149" s="47"/>
    </row>
    <row r="150" spans="1:18" ht="23.25">
      <c r="A150" s="70"/>
      <c r="B150" s="70"/>
      <c r="C150" s="70"/>
      <c r="D150" s="70"/>
      <c r="E150" s="70"/>
      <c r="F150" s="70"/>
      <c r="G150" s="70"/>
      <c r="H150" s="70">
        <v>2</v>
      </c>
      <c r="I150" s="70"/>
      <c r="J150" s="70">
        <v>3</v>
      </c>
      <c r="K150" s="70">
        <v>6</v>
      </c>
      <c r="L150" s="70">
        <v>1</v>
      </c>
      <c r="M150" s="68">
        <v>1</v>
      </c>
      <c r="N150" s="81">
        <v>0</v>
      </c>
      <c r="O150" s="81">
        <v>0</v>
      </c>
      <c r="P150" s="47"/>
      <c r="Q150" s="47"/>
      <c r="R150" s="47"/>
    </row>
    <row r="151" spans="1:18" ht="0.75" customHeight="1">
      <c r="A151" s="70"/>
      <c r="B151" s="70"/>
      <c r="C151" s="70"/>
      <c r="D151" s="70"/>
      <c r="E151" s="70"/>
      <c r="F151" s="70"/>
      <c r="G151" s="70"/>
      <c r="H151" s="70">
        <v>2</v>
      </c>
      <c r="I151" s="70"/>
      <c r="J151" s="70">
        <v>3</v>
      </c>
      <c r="K151" s="70">
        <v>6</v>
      </c>
      <c r="L151" s="70">
        <v>1</v>
      </c>
      <c r="M151" s="68">
        <v>2</v>
      </c>
      <c r="N151" s="81">
        <v>1200</v>
      </c>
      <c r="O151" s="72">
        <v>1200</v>
      </c>
      <c r="P151" s="47"/>
      <c r="Q151" s="47"/>
      <c r="R151" s="47"/>
    </row>
    <row r="152" spans="1:18" ht="23.25">
      <c r="A152" s="70"/>
      <c r="B152" s="70"/>
      <c r="C152" s="70"/>
      <c r="D152" s="70"/>
      <c r="E152" s="70"/>
      <c r="F152" s="70"/>
      <c r="G152" s="70"/>
      <c r="H152" s="70">
        <v>2</v>
      </c>
      <c r="I152" s="70"/>
      <c r="J152" s="70">
        <v>3</v>
      </c>
      <c r="K152" s="70">
        <v>6</v>
      </c>
      <c r="L152" s="70">
        <v>1</v>
      </c>
      <c r="M152" s="68">
        <v>2</v>
      </c>
      <c r="N152" s="81">
        <v>0</v>
      </c>
      <c r="O152" s="72">
        <v>0</v>
      </c>
      <c r="P152" s="59"/>
      <c r="Q152" s="59"/>
      <c r="R152" s="47"/>
    </row>
    <row r="153" spans="1:18" ht="23.25">
      <c r="A153" s="70"/>
      <c r="B153" s="70"/>
      <c r="C153" s="70"/>
      <c r="D153" s="70"/>
      <c r="E153" s="70"/>
      <c r="F153" s="70"/>
      <c r="G153" s="70"/>
      <c r="H153" s="70">
        <v>2</v>
      </c>
      <c r="I153" s="70"/>
      <c r="J153" s="70">
        <v>3</v>
      </c>
      <c r="K153" s="70">
        <v>6</v>
      </c>
      <c r="L153" s="70">
        <v>2</v>
      </c>
      <c r="M153" s="68">
        <v>1</v>
      </c>
      <c r="N153" s="81">
        <v>0</v>
      </c>
      <c r="O153" s="72">
        <v>0</v>
      </c>
      <c r="P153" s="59"/>
      <c r="Q153" s="59"/>
      <c r="R153" s="47"/>
    </row>
    <row r="154" spans="1:18" ht="23.25">
      <c r="A154" s="70"/>
      <c r="B154" s="70"/>
      <c r="C154" s="70"/>
      <c r="D154" s="70"/>
      <c r="E154" s="70"/>
      <c r="F154" s="70"/>
      <c r="G154" s="70"/>
      <c r="H154" s="70">
        <v>2</v>
      </c>
      <c r="I154" s="70"/>
      <c r="J154" s="70">
        <v>3</v>
      </c>
      <c r="K154" s="70">
        <v>6</v>
      </c>
      <c r="L154" s="70">
        <v>3</v>
      </c>
      <c r="M154" s="68">
        <v>1</v>
      </c>
      <c r="N154" s="81">
        <v>0</v>
      </c>
      <c r="O154" s="72">
        <v>0</v>
      </c>
      <c r="P154" s="47"/>
      <c r="Q154" s="47"/>
      <c r="R154" s="47"/>
    </row>
    <row r="155" spans="1:18" ht="23.25">
      <c r="A155" s="70"/>
      <c r="B155" s="70"/>
      <c r="C155" s="70"/>
      <c r="D155" s="70"/>
      <c r="E155" s="70"/>
      <c r="F155" s="70"/>
      <c r="G155" s="70">
        <v>9995</v>
      </c>
      <c r="H155" s="70">
        <v>2</v>
      </c>
      <c r="I155" s="70"/>
      <c r="J155" s="70">
        <v>3</v>
      </c>
      <c r="K155" s="70">
        <v>6</v>
      </c>
      <c r="L155" s="70">
        <v>3</v>
      </c>
      <c r="M155" s="68">
        <v>3</v>
      </c>
      <c r="N155" s="81">
        <v>0</v>
      </c>
      <c r="O155" s="72">
        <v>0</v>
      </c>
      <c r="P155" s="47"/>
      <c r="Q155" s="47"/>
      <c r="R155" s="47"/>
    </row>
    <row r="156" spans="1:18" ht="23.25">
      <c r="A156" s="70"/>
      <c r="B156" s="70"/>
      <c r="C156" s="70"/>
      <c r="D156" s="70"/>
      <c r="E156" s="70"/>
      <c r="F156" s="70"/>
      <c r="G156" s="70">
        <v>9995</v>
      </c>
      <c r="H156" s="70">
        <v>2</v>
      </c>
      <c r="I156" s="70"/>
      <c r="J156" s="70">
        <v>3</v>
      </c>
      <c r="K156" s="70">
        <v>6</v>
      </c>
      <c r="L156" s="70">
        <v>3</v>
      </c>
      <c r="M156" s="68">
        <v>4</v>
      </c>
      <c r="N156" s="81">
        <v>0</v>
      </c>
      <c r="O156" s="81">
        <v>0</v>
      </c>
      <c r="P156" s="47"/>
      <c r="Q156" s="47"/>
      <c r="R156" s="47"/>
    </row>
    <row r="157" spans="1:18" ht="23.25">
      <c r="A157" s="70"/>
      <c r="B157" s="70"/>
      <c r="C157" s="70"/>
      <c r="D157" s="70"/>
      <c r="E157" s="70"/>
      <c r="F157" s="70"/>
      <c r="G157" s="70"/>
      <c r="H157" s="70">
        <v>2</v>
      </c>
      <c r="I157" s="70"/>
      <c r="J157" s="70">
        <v>3</v>
      </c>
      <c r="K157" s="70">
        <v>6</v>
      </c>
      <c r="L157" s="70">
        <v>4</v>
      </c>
      <c r="M157" s="68">
        <v>4</v>
      </c>
      <c r="N157" s="81">
        <v>0</v>
      </c>
      <c r="O157" s="81">
        <v>0</v>
      </c>
      <c r="P157" s="47"/>
      <c r="Q157" s="47"/>
      <c r="R157" s="47"/>
    </row>
    <row r="158" spans="1:18" ht="23.25">
      <c r="A158" s="70"/>
      <c r="B158" s="70"/>
      <c r="C158" s="70"/>
      <c r="D158" s="70"/>
      <c r="E158" s="70"/>
      <c r="F158" s="70"/>
      <c r="G158" s="70"/>
      <c r="H158" s="71">
        <v>2</v>
      </c>
      <c r="I158" s="71"/>
      <c r="J158" s="71">
        <v>3</v>
      </c>
      <c r="K158" s="71">
        <v>7</v>
      </c>
      <c r="L158" s="71"/>
      <c r="M158" s="74"/>
      <c r="N158" s="149">
        <f>SUM(N159:N166)+N168+N170+N169+N167+N171</f>
        <v>45390</v>
      </c>
      <c r="O158" s="149">
        <f>SUM(O159:O166)+O168+O170+O169+O167+O171</f>
        <v>0</v>
      </c>
      <c r="P158" s="47"/>
      <c r="Q158" s="47"/>
      <c r="R158" s="47"/>
    </row>
    <row r="159" spans="1:18" ht="23.25">
      <c r="A159" s="70"/>
      <c r="B159" s="70"/>
      <c r="C159" s="70"/>
      <c r="D159" s="70"/>
      <c r="E159" s="70"/>
      <c r="F159" s="70"/>
      <c r="G159" s="70">
        <v>9995</v>
      </c>
      <c r="H159" s="70">
        <v>2</v>
      </c>
      <c r="I159" s="70"/>
      <c r="J159" s="70">
        <v>3</v>
      </c>
      <c r="K159" s="70">
        <v>7</v>
      </c>
      <c r="L159" s="70">
        <v>1</v>
      </c>
      <c r="M159" s="68">
        <v>1</v>
      </c>
      <c r="N159" s="81">
        <v>5540</v>
      </c>
      <c r="O159" s="81">
        <v>0</v>
      </c>
      <c r="P159" s="47"/>
      <c r="Q159" s="47"/>
      <c r="R159" s="47"/>
    </row>
    <row r="160" spans="1:23" ht="23.25">
      <c r="A160" s="70"/>
      <c r="B160" s="70"/>
      <c r="C160" s="70"/>
      <c r="D160" s="70"/>
      <c r="E160" s="70"/>
      <c r="F160" s="70"/>
      <c r="G160" s="70"/>
      <c r="H160" s="70">
        <v>2</v>
      </c>
      <c r="I160" s="70"/>
      <c r="J160" s="70">
        <v>3</v>
      </c>
      <c r="K160" s="70">
        <v>7</v>
      </c>
      <c r="L160" s="70">
        <v>1</v>
      </c>
      <c r="M160" s="68">
        <v>1</v>
      </c>
      <c r="N160" s="81">
        <v>0</v>
      </c>
      <c r="O160" s="72">
        <v>0</v>
      </c>
      <c r="P160" s="47"/>
      <c r="Q160" s="47"/>
      <c r="R160" s="47"/>
      <c r="W160">
        <v>3</v>
      </c>
    </row>
    <row r="161" spans="1:18" ht="23.25">
      <c r="A161" s="70"/>
      <c r="B161" s="70"/>
      <c r="C161" s="70"/>
      <c r="D161" s="70"/>
      <c r="E161" s="70"/>
      <c r="F161" s="70"/>
      <c r="G161" s="70">
        <v>9995</v>
      </c>
      <c r="H161" s="70">
        <v>2</v>
      </c>
      <c r="I161" s="70"/>
      <c r="J161" s="70">
        <v>3</v>
      </c>
      <c r="K161" s="70">
        <v>7</v>
      </c>
      <c r="L161" s="70">
        <v>1</v>
      </c>
      <c r="M161" s="68">
        <v>2</v>
      </c>
      <c r="N161" s="81">
        <v>15000</v>
      </c>
      <c r="O161" s="72">
        <v>0</v>
      </c>
      <c r="P161" s="47"/>
      <c r="Q161" s="47"/>
      <c r="R161" s="47"/>
    </row>
    <row r="162" spans="1:18" ht="23.25">
      <c r="A162" s="70"/>
      <c r="B162" s="70"/>
      <c r="C162" s="70"/>
      <c r="D162" s="70"/>
      <c r="E162" s="70"/>
      <c r="F162" s="70"/>
      <c r="G162" s="70"/>
      <c r="H162" s="70">
        <v>2</v>
      </c>
      <c r="I162" s="70"/>
      <c r="J162" s="70">
        <v>3</v>
      </c>
      <c r="K162" s="70">
        <v>7</v>
      </c>
      <c r="L162" s="70">
        <v>1</v>
      </c>
      <c r="M162" s="68">
        <v>2</v>
      </c>
      <c r="N162" s="81">
        <v>0</v>
      </c>
      <c r="O162" s="72">
        <v>0</v>
      </c>
      <c r="P162" s="47"/>
      <c r="Q162" s="47"/>
      <c r="R162" s="47"/>
    </row>
    <row r="163" spans="1:18" ht="23.25">
      <c r="A163" s="70"/>
      <c r="B163" s="70"/>
      <c r="C163" s="70"/>
      <c r="D163" s="70"/>
      <c r="E163" s="70"/>
      <c r="F163" s="70"/>
      <c r="G163" s="70">
        <v>9995</v>
      </c>
      <c r="H163" s="70">
        <v>2</v>
      </c>
      <c r="I163" s="70"/>
      <c r="J163" s="70">
        <v>3</v>
      </c>
      <c r="K163" s="70">
        <v>7</v>
      </c>
      <c r="L163" s="70">
        <v>1</v>
      </c>
      <c r="M163" s="68">
        <v>4</v>
      </c>
      <c r="N163" s="148">
        <v>0</v>
      </c>
      <c r="O163" s="77">
        <v>0</v>
      </c>
      <c r="P163" s="47"/>
      <c r="Q163" s="47"/>
      <c r="R163" s="47"/>
    </row>
    <row r="164" spans="1:18" ht="23.25">
      <c r="A164" s="70"/>
      <c r="B164" s="70"/>
      <c r="C164" s="70"/>
      <c r="D164" s="70"/>
      <c r="E164" s="70"/>
      <c r="F164" s="70"/>
      <c r="G164" s="70">
        <v>9995</v>
      </c>
      <c r="H164" s="70">
        <v>2</v>
      </c>
      <c r="I164" s="70"/>
      <c r="J164" s="70">
        <v>3</v>
      </c>
      <c r="K164" s="70">
        <v>7</v>
      </c>
      <c r="L164" s="70">
        <v>1</v>
      </c>
      <c r="M164" s="68">
        <v>5</v>
      </c>
      <c r="N164" s="148">
        <v>24850</v>
      </c>
      <c r="O164" s="77">
        <v>0</v>
      </c>
      <c r="P164" s="47"/>
      <c r="Q164" s="47"/>
      <c r="R164" s="47"/>
    </row>
    <row r="165" spans="1:18" ht="23.25">
      <c r="A165" s="70"/>
      <c r="B165" s="70"/>
      <c r="C165" s="70"/>
      <c r="D165" s="70"/>
      <c r="E165" s="70"/>
      <c r="F165" s="70"/>
      <c r="G165" s="70"/>
      <c r="H165" s="70">
        <v>2</v>
      </c>
      <c r="I165" s="70"/>
      <c r="J165" s="70">
        <v>3</v>
      </c>
      <c r="K165" s="70">
        <v>7</v>
      </c>
      <c r="L165" s="70">
        <v>1</v>
      </c>
      <c r="M165" s="68">
        <v>5</v>
      </c>
      <c r="N165" s="148">
        <v>0</v>
      </c>
      <c r="O165" s="77">
        <v>0</v>
      </c>
      <c r="P165" s="47"/>
      <c r="Q165" s="47"/>
      <c r="R165" s="47"/>
    </row>
    <row r="166" spans="1:18" ht="23.25">
      <c r="A166" s="70"/>
      <c r="B166" s="70"/>
      <c r="C166" s="70"/>
      <c r="D166" s="70"/>
      <c r="E166" s="70"/>
      <c r="F166" s="70"/>
      <c r="G166" s="70">
        <v>9995</v>
      </c>
      <c r="H166" s="70">
        <v>2</v>
      </c>
      <c r="I166" s="70"/>
      <c r="J166" s="70">
        <v>3</v>
      </c>
      <c r="K166" s="70">
        <v>7</v>
      </c>
      <c r="L166" s="70">
        <v>1</v>
      </c>
      <c r="M166" s="68">
        <v>6</v>
      </c>
      <c r="N166" s="148">
        <v>0</v>
      </c>
      <c r="O166" s="77">
        <v>0</v>
      </c>
      <c r="P166" s="47"/>
      <c r="Q166" s="47"/>
      <c r="R166" s="47"/>
    </row>
    <row r="167" spans="1:18" ht="23.25">
      <c r="A167" s="70"/>
      <c r="B167" s="70"/>
      <c r="C167" s="70"/>
      <c r="D167" s="70"/>
      <c r="E167" s="70"/>
      <c r="F167" s="70"/>
      <c r="G167" s="70"/>
      <c r="H167" s="70">
        <v>2</v>
      </c>
      <c r="I167" s="70"/>
      <c r="J167" s="70">
        <v>3</v>
      </c>
      <c r="K167" s="70">
        <v>7</v>
      </c>
      <c r="L167" s="70">
        <v>2</v>
      </c>
      <c r="M167" s="68">
        <v>2</v>
      </c>
      <c r="N167" s="148">
        <v>0</v>
      </c>
      <c r="O167" s="148">
        <v>0</v>
      </c>
      <c r="P167" s="47"/>
      <c r="Q167" s="47"/>
      <c r="R167" s="47"/>
    </row>
    <row r="168" spans="1:18" ht="23.25">
      <c r="A168" s="70"/>
      <c r="B168" s="70"/>
      <c r="C168" s="70"/>
      <c r="D168" s="70"/>
      <c r="E168" s="70"/>
      <c r="F168" s="70"/>
      <c r="G168" s="70">
        <v>9995</v>
      </c>
      <c r="H168" s="70">
        <v>2</v>
      </c>
      <c r="I168" s="70"/>
      <c r="J168" s="70">
        <v>3</v>
      </c>
      <c r="K168" s="70">
        <v>7</v>
      </c>
      <c r="L168" s="70">
        <v>2</v>
      </c>
      <c r="M168" s="68">
        <v>2</v>
      </c>
      <c r="N168" s="148">
        <v>0</v>
      </c>
      <c r="O168" s="148">
        <v>0</v>
      </c>
      <c r="P168" s="47"/>
      <c r="Q168" s="47"/>
      <c r="R168" s="47"/>
    </row>
    <row r="169" spans="1:18" ht="23.25">
      <c r="A169" s="70"/>
      <c r="B169" s="70"/>
      <c r="C169" s="70"/>
      <c r="D169" s="70"/>
      <c r="E169" s="70"/>
      <c r="F169" s="70"/>
      <c r="G169" s="70"/>
      <c r="H169" s="70">
        <v>2</v>
      </c>
      <c r="I169" s="70"/>
      <c r="J169" s="70">
        <v>3</v>
      </c>
      <c r="K169" s="70">
        <v>7</v>
      </c>
      <c r="L169" s="70">
        <v>2</v>
      </c>
      <c r="M169" s="68">
        <v>4</v>
      </c>
      <c r="N169" s="148">
        <v>0</v>
      </c>
      <c r="O169" s="148">
        <v>0</v>
      </c>
      <c r="P169" s="47"/>
      <c r="Q169" s="47"/>
      <c r="R169" s="47"/>
    </row>
    <row r="170" spans="1:18" ht="23.25">
      <c r="A170" s="70"/>
      <c r="B170" s="70"/>
      <c r="C170" s="70"/>
      <c r="D170" s="70"/>
      <c r="E170" s="70"/>
      <c r="F170" s="70"/>
      <c r="G170" s="70">
        <v>70</v>
      </c>
      <c r="H170" s="70">
        <v>2</v>
      </c>
      <c r="I170" s="70"/>
      <c r="J170" s="70">
        <v>3</v>
      </c>
      <c r="K170" s="70">
        <v>7</v>
      </c>
      <c r="L170" s="70">
        <v>2</v>
      </c>
      <c r="M170" s="68">
        <v>5</v>
      </c>
      <c r="N170" s="148">
        <v>0</v>
      </c>
      <c r="O170" s="148">
        <v>0</v>
      </c>
      <c r="P170" s="47"/>
      <c r="Q170" s="47"/>
      <c r="R170" s="47"/>
    </row>
    <row r="171" spans="1:18" ht="23.25">
      <c r="A171" s="70"/>
      <c r="B171" s="70"/>
      <c r="C171" s="70"/>
      <c r="D171" s="70"/>
      <c r="E171" s="70"/>
      <c r="F171" s="70"/>
      <c r="G171" s="70"/>
      <c r="H171" s="70">
        <v>2</v>
      </c>
      <c r="I171" s="70"/>
      <c r="J171" s="70">
        <v>3</v>
      </c>
      <c r="K171" s="70">
        <v>7</v>
      </c>
      <c r="L171" s="70">
        <v>2</v>
      </c>
      <c r="M171" s="68">
        <v>6</v>
      </c>
      <c r="N171" s="148">
        <v>0</v>
      </c>
      <c r="O171" s="148">
        <v>0</v>
      </c>
      <c r="P171" s="47"/>
      <c r="Q171" s="47"/>
      <c r="R171" s="47"/>
    </row>
    <row r="172" spans="1:18" ht="23.25">
      <c r="A172" s="70"/>
      <c r="B172" s="70"/>
      <c r="C172" s="70"/>
      <c r="D172" s="70"/>
      <c r="E172" s="70"/>
      <c r="F172" s="70"/>
      <c r="G172" s="70"/>
      <c r="H172" s="71">
        <v>2</v>
      </c>
      <c r="I172" s="71"/>
      <c r="J172" s="71">
        <v>3</v>
      </c>
      <c r="K172" s="71">
        <v>9</v>
      </c>
      <c r="L172" s="71"/>
      <c r="M172" s="74"/>
      <c r="N172" s="150">
        <f>N173+N174+N175+N176+N177+N179+N178+N180+N181</f>
        <v>0</v>
      </c>
      <c r="O172" s="150">
        <f>O173+O174+O175+O176+O177+O179+O178+O180+O181</f>
        <v>0</v>
      </c>
      <c r="P172" s="47"/>
      <c r="Q172" s="47"/>
      <c r="R172" s="47"/>
    </row>
    <row r="173" spans="1:18" ht="23.25">
      <c r="A173" s="70"/>
      <c r="B173" s="70"/>
      <c r="C173" s="70"/>
      <c r="D173" s="70"/>
      <c r="E173" s="70"/>
      <c r="F173" s="70"/>
      <c r="G173" s="70">
        <v>70</v>
      </c>
      <c r="H173" s="70">
        <v>2</v>
      </c>
      <c r="I173" s="70"/>
      <c r="J173" s="70">
        <v>3</v>
      </c>
      <c r="K173" s="70">
        <v>9</v>
      </c>
      <c r="L173" s="70">
        <v>1</v>
      </c>
      <c r="M173" s="68">
        <v>1</v>
      </c>
      <c r="N173" s="81">
        <v>0</v>
      </c>
      <c r="O173" s="72">
        <v>0</v>
      </c>
      <c r="P173" s="47"/>
      <c r="Q173" s="47"/>
      <c r="R173" s="47"/>
    </row>
    <row r="174" spans="1:18" ht="23.25">
      <c r="A174" s="70"/>
      <c r="B174" s="82"/>
      <c r="C174" s="82"/>
      <c r="D174" s="70"/>
      <c r="E174" s="82"/>
      <c r="F174" s="82"/>
      <c r="G174" s="70"/>
      <c r="H174" s="70">
        <v>2</v>
      </c>
      <c r="I174" s="70"/>
      <c r="J174" s="70">
        <v>3</v>
      </c>
      <c r="K174" s="70">
        <v>9</v>
      </c>
      <c r="L174" s="70">
        <v>1</v>
      </c>
      <c r="M174" s="68">
        <v>1</v>
      </c>
      <c r="N174" s="81">
        <v>0</v>
      </c>
      <c r="O174" s="72">
        <v>0</v>
      </c>
      <c r="P174" s="47"/>
      <c r="Q174" s="47"/>
      <c r="R174" s="47"/>
    </row>
    <row r="175" spans="1:15" ht="23.25">
      <c r="A175" s="70"/>
      <c r="B175" s="82"/>
      <c r="C175" s="82"/>
      <c r="D175" s="70"/>
      <c r="E175" s="82"/>
      <c r="F175" s="82"/>
      <c r="G175" s="70"/>
      <c r="H175" s="70">
        <v>2</v>
      </c>
      <c r="I175" s="70"/>
      <c r="J175" s="70">
        <v>3</v>
      </c>
      <c r="K175" s="70">
        <v>9</v>
      </c>
      <c r="L175" s="70">
        <v>2</v>
      </c>
      <c r="M175" s="68">
        <v>1</v>
      </c>
      <c r="N175" s="81">
        <v>0</v>
      </c>
      <c r="O175" s="72">
        <v>0</v>
      </c>
    </row>
    <row r="176" spans="1:15" ht="23.25">
      <c r="A176" s="70"/>
      <c r="B176" s="82"/>
      <c r="C176" s="82"/>
      <c r="D176" s="70"/>
      <c r="E176" s="82"/>
      <c r="F176" s="82"/>
      <c r="G176" s="70"/>
      <c r="H176" s="70">
        <v>2</v>
      </c>
      <c r="I176" s="70"/>
      <c r="J176" s="70">
        <v>3</v>
      </c>
      <c r="K176" s="70">
        <v>9</v>
      </c>
      <c r="L176" s="70">
        <v>3</v>
      </c>
      <c r="M176" s="68">
        <v>1</v>
      </c>
      <c r="N176" s="81">
        <v>0</v>
      </c>
      <c r="O176" s="72">
        <v>0</v>
      </c>
    </row>
    <row r="177" spans="1:15" ht="23.25">
      <c r="A177" s="70"/>
      <c r="B177" s="82"/>
      <c r="C177" s="82"/>
      <c r="D177" s="70"/>
      <c r="E177" s="82"/>
      <c r="F177" s="82"/>
      <c r="G177" s="70">
        <v>9995</v>
      </c>
      <c r="H177" s="70">
        <v>2</v>
      </c>
      <c r="I177" s="70"/>
      <c r="J177" s="70">
        <v>3</v>
      </c>
      <c r="K177" s="70">
        <v>9</v>
      </c>
      <c r="L177" s="70">
        <v>5</v>
      </c>
      <c r="M177" s="68">
        <v>1</v>
      </c>
      <c r="N177" s="81">
        <v>0</v>
      </c>
      <c r="O177" s="72">
        <v>0</v>
      </c>
    </row>
    <row r="178" spans="1:15" ht="23.25">
      <c r="A178" s="70"/>
      <c r="B178" s="82"/>
      <c r="C178" s="82"/>
      <c r="D178" s="70"/>
      <c r="E178" s="82"/>
      <c r="F178" s="82"/>
      <c r="G178" s="70">
        <v>9995</v>
      </c>
      <c r="H178" s="70">
        <v>2</v>
      </c>
      <c r="I178" s="70"/>
      <c r="J178" s="70">
        <v>3</v>
      </c>
      <c r="K178" s="70">
        <v>9</v>
      </c>
      <c r="L178" s="70">
        <v>6</v>
      </c>
      <c r="M178" s="68">
        <v>1</v>
      </c>
      <c r="N178" s="81">
        <v>0</v>
      </c>
      <c r="O178" s="72">
        <v>0</v>
      </c>
    </row>
    <row r="179" spans="1:15" ht="23.25">
      <c r="A179" s="70"/>
      <c r="B179" s="82"/>
      <c r="C179" s="82"/>
      <c r="D179" s="70"/>
      <c r="E179" s="82"/>
      <c r="F179" s="82"/>
      <c r="G179" s="70"/>
      <c r="H179" s="70">
        <v>2</v>
      </c>
      <c r="I179" s="70"/>
      <c r="J179" s="70">
        <v>3</v>
      </c>
      <c r="K179" s="70">
        <v>9</v>
      </c>
      <c r="L179" s="70">
        <v>7</v>
      </c>
      <c r="M179" s="68">
        <v>1</v>
      </c>
      <c r="N179" s="81">
        <v>0</v>
      </c>
      <c r="O179" s="72">
        <v>0</v>
      </c>
    </row>
    <row r="180" spans="1:15" ht="23.25">
      <c r="A180" s="70"/>
      <c r="B180" s="82"/>
      <c r="C180" s="82"/>
      <c r="D180" s="70"/>
      <c r="E180" s="82"/>
      <c r="F180" s="82"/>
      <c r="G180" s="82"/>
      <c r="H180" s="70">
        <v>2</v>
      </c>
      <c r="I180" s="70"/>
      <c r="J180" s="70">
        <v>3</v>
      </c>
      <c r="K180" s="70">
        <v>9</v>
      </c>
      <c r="L180" s="70">
        <v>8</v>
      </c>
      <c r="M180" s="68">
        <v>1</v>
      </c>
      <c r="N180" s="81">
        <v>0</v>
      </c>
      <c r="O180" s="72">
        <v>0</v>
      </c>
    </row>
    <row r="181" spans="1:15" ht="23.25">
      <c r="A181" s="70"/>
      <c r="B181" s="82"/>
      <c r="C181" s="82"/>
      <c r="D181" s="70"/>
      <c r="E181" s="82"/>
      <c r="F181" s="82"/>
      <c r="G181" s="82">
        <v>9995</v>
      </c>
      <c r="H181" s="70">
        <v>2</v>
      </c>
      <c r="I181" s="70"/>
      <c r="J181" s="70">
        <v>3</v>
      </c>
      <c r="K181" s="70">
        <v>9</v>
      </c>
      <c r="L181" s="70">
        <v>9</v>
      </c>
      <c r="M181" s="68">
        <v>1</v>
      </c>
      <c r="N181" s="81">
        <v>0</v>
      </c>
      <c r="O181" s="72">
        <v>0</v>
      </c>
    </row>
    <row r="182" spans="1:16" ht="23.25">
      <c r="A182" s="70"/>
      <c r="B182" s="82"/>
      <c r="C182" s="82"/>
      <c r="D182" s="70"/>
      <c r="E182" s="82"/>
      <c r="F182" s="82"/>
      <c r="G182" s="82"/>
      <c r="H182" s="71">
        <v>2</v>
      </c>
      <c r="I182" s="70"/>
      <c r="J182" s="71">
        <v>4</v>
      </c>
      <c r="K182" s="71"/>
      <c r="L182" s="71"/>
      <c r="M182" s="74"/>
      <c r="N182" s="149">
        <f>N184</f>
        <v>0</v>
      </c>
      <c r="O182" s="75"/>
      <c r="P182" s="55">
        <f>P184</f>
        <v>0</v>
      </c>
    </row>
    <row r="183" spans="1:16" ht="23.25">
      <c r="A183" s="70"/>
      <c r="B183" s="82"/>
      <c r="C183" s="82"/>
      <c r="D183" s="70"/>
      <c r="E183" s="82"/>
      <c r="F183" s="82"/>
      <c r="G183" s="82"/>
      <c r="H183" s="71">
        <v>2</v>
      </c>
      <c r="I183" s="70"/>
      <c r="J183" s="71">
        <v>4</v>
      </c>
      <c r="K183" s="71">
        <v>1</v>
      </c>
      <c r="L183" s="71"/>
      <c r="M183" s="74"/>
      <c r="N183" s="149"/>
      <c r="O183" s="75"/>
      <c r="P183" s="124"/>
    </row>
    <row r="184" spans="1:15" ht="23.25">
      <c r="A184" s="70"/>
      <c r="B184" s="82"/>
      <c r="C184" s="82"/>
      <c r="D184" s="70"/>
      <c r="E184" s="82"/>
      <c r="F184" s="82"/>
      <c r="G184" s="82"/>
      <c r="H184" s="70">
        <v>2</v>
      </c>
      <c r="I184" s="70"/>
      <c r="J184" s="70">
        <v>4</v>
      </c>
      <c r="K184" s="70">
        <v>1</v>
      </c>
      <c r="L184" s="70">
        <v>2</v>
      </c>
      <c r="M184" s="68">
        <v>2</v>
      </c>
      <c r="N184" s="81">
        <v>0</v>
      </c>
      <c r="O184" s="151">
        <v>0</v>
      </c>
    </row>
    <row r="185" spans="1:15" ht="23.25">
      <c r="A185" s="70"/>
      <c r="B185" s="82"/>
      <c r="C185" s="82"/>
      <c r="D185" s="70"/>
      <c r="E185" s="82"/>
      <c r="F185" s="82"/>
      <c r="G185" s="82"/>
      <c r="H185" s="71">
        <v>2</v>
      </c>
      <c r="I185" s="71"/>
      <c r="J185" s="71">
        <v>6</v>
      </c>
      <c r="K185" s="71"/>
      <c r="L185" s="71"/>
      <c r="M185" s="74"/>
      <c r="N185" s="149">
        <f>N186+N187+N188+N189+N190+N192+N193</f>
        <v>0</v>
      </c>
      <c r="O185" s="149">
        <f>O186+O187+O188+O189+O190+O192+O193</f>
        <v>0</v>
      </c>
    </row>
    <row r="186" spans="1:22" ht="23.25">
      <c r="A186" s="70"/>
      <c r="B186" s="82"/>
      <c r="C186" s="82"/>
      <c r="D186" s="70"/>
      <c r="E186" s="82"/>
      <c r="F186" s="82"/>
      <c r="G186" s="82"/>
      <c r="H186" s="70">
        <v>2</v>
      </c>
      <c r="I186" s="70"/>
      <c r="J186" s="70">
        <v>6</v>
      </c>
      <c r="K186" s="70">
        <v>1</v>
      </c>
      <c r="L186" s="70">
        <v>1</v>
      </c>
      <c r="M186" s="68">
        <v>1</v>
      </c>
      <c r="N186" s="81">
        <v>0</v>
      </c>
      <c r="O186" s="72">
        <v>0</v>
      </c>
      <c r="V186" s="125" t="s">
        <v>33</v>
      </c>
    </row>
    <row r="187" spans="1:15" ht="23.25">
      <c r="A187" s="70"/>
      <c r="B187" s="82"/>
      <c r="C187" s="82"/>
      <c r="D187" s="70"/>
      <c r="E187" s="82"/>
      <c r="F187" s="82"/>
      <c r="G187" s="82">
        <v>70</v>
      </c>
      <c r="H187" s="70">
        <v>2</v>
      </c>
      <c r="I187" s="70"/>
      <c r="J187" s="70">
        <v>6</v>
      </c>
      <c r="K187" s="70">
        <v>1</v>
      </c>
      <c r="L187" s="70">
        <v>3</v>
      </c>
      <c r="M187" s="68">
        <v>1</v>
      </c>
      <c r="N187" s="81">
        <v>0</v>
      </c>
      <c r="O187" s="72">
        <v>0</v>
      </c>
    </row>
    <row r="188" spans="1:15" ht="23.25">
      <c r="A188" s="70"/>
      <c r="B188" s="82"/>
      <c r="C188" s="82"/>
      <c r="D188" s="70"/>
      <c r="E188" s="82"/>
      <c r="F188" s="82"/>
      <c r="G188" s="82"/>
      <c r="H188" s="70">
        <v>2</v>
      </c>
      <c r="I188" s="70"/>
      <c r="J188" s="70">
        <v>6</v>
      </c>
      <c r="K188" s="70">
        <v>1</v>
      </c>
      <c r="L188" s="70">
        <v>4</v>
      </c>
      <c r="M188" s="68">
        <v>1</v>
      </c>
      <c r="N188" s="81">
        <v>0</v>
      </c>
      <c r="O188" s="81">
        <v>0</v>
      </c>
    </row>
    <row r="189" spans="1:15" ht="23.25">
      <c r="A189" s="70"/>
      <c r="B189" s="82"/>
      <c r="C189" s="82"/>
      <c r="D189" s="70"/>
      <c r="E189" s="82"/>
      <c r="F189" s="82"/>
      <c r="G189" s="82"/>
      <c r="H189" s="70">
        <v>2</v>
      </c>
      <c r="I189" s="70"/>
      <c r="J189" s="70">
        <v>6</v>
      </c>
      <c r="K189" s="70">
        <v>1</v>
      </c>
      <c r="L189" s="70">
        <v>4</v>
      </c>
      <c r="M189" s="68">
        <v>1</v>
      </c>
      <c r="N189" s="81">
        <v>0</v>
      </c>
      <c r="O189" s="81">
        <v>0</v>
      </c>
    </row>
    <row r="190" spans="1:15" ht="23.25">
      <c r="A190" s="70"/>
      <c r="B190" s="82"/>
      <c r="C190" s="82"/>
      <c r="D190" s="70"/>
      <c r="E190" s="82"/>
      <c r="F190" s="82"/>
      <c r="G190" s="82"/>
      <c r="H190" s="71">
        <v>2</v>
      </c>
      <c r="I190" s="71"/>
      <c r="J190" s="71">
        <v>6</v>
      </c>
      <c r="K190" s="71">
        <v>3</v>
      </c>
      <c r="L190" s="71"/>
      <c r="M190" s="74"/>
      <c r="N190" s="149">
        <f>N191</f>
        <v>0</v>
      </c>
      <c r="O190" s="149">
        <f>O191</f>
        <v>0</v>
      </c>
    </row>
    <row r="191" spans="1:15" ht="23.25">
      <c r="A191" s="70"/>
      <c r="B191" s="82"/>
      <c r="C191" s="82"/>
      <c r="D191" s="70"/>
      <c r="E191" s="82"/>
      <c r="F191" s="82"/>
      <c r="G191" s="82"/>
      <c r="H191" s="70">
        <v>2</v>
      </c>
      <c r="I191" s="70"/>
      <c r="J191" s="70">
        <v>6</v>
      </c>
      <c r="K191" s="70">
        <v>3</v>
      </c>
      <c r="L191" s="70">
        <v>1</v>
      </c>
      <c r="M191" s="68">
        <v>1</v>
      </c>
      <c r="N191" s="81">
        <v>0</v>
      </c>
      <c r="O191" s="72">
        <v>0</v>
      </c>
    </row>
    <row r="192" spans="1:15" ht="23.25">
      <c r="A192" s="70"/>
      <c r="B192" s="82"/>
      <c r="C192" s="82"/>
      <c r="D192" s="70"/>
      <c r="E192" s="82"/>
      <c r="F192" s="82"/>
      <c r="G192" s="82"/>
      <c r="H192" s="70">
        <v>2</v>
      </c>
      <c r="I192" s="70"/>
      <c r="J192" s="70">
        <v>6</v>
      </c>
      <c r="K192" s="70">
        <v>3</v>
      </c>
      <c r="L192" s="70">
        <v>4</v>
      </c>
      <c r="M192" s="68"/>
      <c r="N192" s="81">
        <v>0</v>
      </c>
      <c r="O192" s="72">
        <v>0</v>
      </c>
    </row>
    <row r="193" spans="1:15" ht="23.25">
      <c r="A193" s="70"/>
      <c r="B193" s="82"/>
      <c r="C193" s="82"/>
      <c r="D193" s="70"/>
      <c r="E193" s="82"/>
      <c r="F193" s="82"/>
      <c r="G193" s="82"/>
      <c r="H193" s="70">
        <v>2</v>
      </c>
      <c r="I193" s="70"/>
      <c r="J193" s="70">
        <v>6</v>
      </c>
      <c r="K193" s="70">
        <v>8</v>
      </c>
      <c r="L193" s="70">
        <v>5</v>
      </c>
      <c r="M193" s="68"/>
      <c r="N193" s="81">
        <v>0</v>
      </c>
      <c r="O193" s="72">
        <v>0</v>
      </c>
    </row>
    <row r="194" spans="1:15" ht="23.25">
      <c r="A194" s="70"/>
      <c r="B194" s="82"/>
      <c r="C194" s="82"/>
      <c r="D194" s="70"/>
      <c r="E194" s="82"/>
      <c r="F194" s="82"/>
      <c r="G194" s="82"/>
      <c r="H194" s="70"/>
      <c r="I194" s="70"/>
      <c r="J194" s="70"/>
      <c r="K194" s="70"/>
      <c r="L194" s="70"/>
      <c r="M194" s="68"/>
      <c r="N194" s="81"/>
      <c r="O194" s="72"/>
    </row>
    <row r="195" spans="1:15" ht="23.25">
      <c r="A195" s="70"/>
      <c r="B195" s="82"/>
      <c r="C195" s="82"/>
      <c r="D195" s="70"/>
      <c r="E195" s="82"/>
      <c r="F195" s="82"/>
      <c r="G195" s="82"/>
      <c r="H195" s="70"/>
      <c r="I195" s="70"/>
      <c r="J195" s="70"/>
      <c r="K195" s="70"/>
      <c r="L195" s="70"/>
      <c r="M195" s="68"/>
      <c r="N195" s="81"/>
      <c r="O195" s="72"/>
    </row>
    <row r="196" spans="1:15" ht="24" thickBot="1">
      <c r="A196" s="79"/>
      <c r="B196" s="152"/>
      <c r="C196" s="152"/>
      <c r="D196" s="79"/>
      <c r="E196" s="152"/>
      <c r="F196" s="152"/>
      <c r="G196" s="152"/>
      <c r="H196" s="284" t="s">
        <v>15</v>
      </c>
      <c r="I196" s="285"/>
      <c r="J196" s="285"/>
      <c r="K196" s="285"/>
      <c r="L196" s="286"/>
      <c r="M196" s="79"/>
      <c r="N196" s="80">
        <f>N16+N44+N120+N182+N185</f>
        <v>6199697</v>
      </c>
      <c r="O196" s="80">
        <f>O16+O44+O120+O182+O185</f>
        <v>5877109</v>
      </c>
    </row>
    <row r="197" spans="1:15" ht="24" thickTop="1">
      <c r="A197" s="68"/>
      <c r="B197" s="68"/>
      <c r="C197" s="68"/>
      <c r="D197" s="68"/>
      <c r="E197" s="68"/>
      <c r="F197" s="68"/>
      <c r="G197" s="68"/>
      <c r="H197" s="189"/>
      <c r="I197" s="189"/>
      <c r="J197" s="189"/>
      <c r="K197" s="189"/>
      <c r="L197" s="189"/>
      <c r="M197" s="68"/>
      <c r="N197" s="68"/>
      <c r="O197" s="68"/>
    </row>
    <row r="198" spans="1:15" ht="23.25">
      <c r="A198" s="68"/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1:15" ht="23.25">
      <c r="A199" s="68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1:15" ht="23.25">
      <c r="A200" s="68"/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1:15" ht="23.25">
      <c r="A201" s="68"/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1:15" ht="23.25">
      <c r="A202" s="68"/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1:15" ht="23.25">
      <c r="A203" s="68"/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1:15" ht="23.25">
      <c r="A204" s="68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1:15" ht="23.25">
      <c r="A205" s="68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1:15" ht="23.25">
      <c r="A206" s="206"/>
      <c r="B206" s="206"/>
      <c r="C206" s="206"/>
      <c r="D206" s="206"/>
      <c r="E206" s="206"/>
      <c r="F206" s="206"/>
      <c r="G206" s="206"/>
      <c r="H206" s="206"/>
      <c r="I206" s="206"/>
      <c r="J206" s="206"/>
      <c r="K206" s="206"/>
      <c r="L206" s="206"/>
      <c r="M206" s="206"/>
      <c r="N206" s="206"/>
      <c r="O206" s="206"/>
    </row>
    <row r="207" spans="1:15" ht="23.25">
      <c r="A207" s="207"/>
      <c r="B207" s="207"/>
      <c r="C207" s="207"/>
      <c r="D207" s="207"/>
      <c r="E207" s="207"/>
      <c r="F207" s="207"/>
      <c r="G207" s="207"/>
      <c r="H207" s="207"/>
      <c r="I207" s="207"/>
      <c r="J207" s="207"/>
      <c r="K207" s="207"/>
      <c r="L207" s="207"/>
      <c r="M207" s="207"/>
      <c r="N207" s="207"/>
      <c r="O207" s="207"/>
    </row>
  </sheetData>
  <sheetProtection/>
  <mergeCells count="17">
    <mergeCell ref="A117:L117"/>
    <mergeCell ref="M117:O117"/>
    <mergeCell ref="A118:I118"/>
    <mergeCell ref="J118:L118"/>
    <mergeCell ref="H196:L196"/>
    <mergeCell ref="A14:I14"/>
    <mergeCell ref="J14:L14"/>
    <mergeCell ref="H91:L91"/>
    <mergeCell ref="A107:O107"/>
    <mergeCell ref="N108:O108"/>
    <mergeCell ref="N111:O111"/>
    <mergeCell ref="A1:O1"/>
    <mergeCell ref="A3:O3"/>
    <mergeCell ref="N4:O4"/>
    <mergeCell ref="N7:O7"/>
    <mergeCell ref="A13:L13"/>
    <mergeCell ref="M13:O13"/>
  </mergeCells>
  <printOptions horizontalCentered="1"/>
  <pageMargins left="0.3937007874015748" right="0.1968503937007874" top="0.3937007874015748" bottom="0.1968503937007874" header="0" footer="0"/>
  <pageSetup horizontalDpi="600" verticalDpi="600" orientation="portrait" scale="52" r:id="rId2"/>
  <rowBreaks count="1" manualBreakCount="1">
    <brk id="10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12"/>
  <sheetViews>
    <sheetView view="pageBreakPreview" zoomScale="75" zoomScaleNormal="110" zoomScaleSheetLayoutView="75" zoomScalePageLayoutView="0" workbookViewId="0" topLeftCell="A94">
      <selection activeCell="N79" sqref="N79"/>
    </sheetView>
  </sheetViews>
  <sheetFormatPr defaultColWidth="11.421875" defaultRowHeight="12.75"/>
  <cols>
    <col min="1" max="1" width="9.8515625" style="0" customWidth="1"/>
    <col min="2" max="2" width="8.28125" style="0" bestFit="1" customWidth="1"/>
    <col min="3" max="3" width="5.57421875" style="0" bestFit="1" customWidth="1"/>
    <col min="4" max="4" width="3.7109375" style="0" customWidth="1"/>
    <col min="5" max="5" width="8.57421875" style="0" bestFit="1" customWidth="1"/>
    <col min="6" max="6" width="9.8515625" style="0" bestFit="1" customWidth="1"/>
    <col min="7" max="7" width="12.57421875" style="0" bestFit="1" customWidth="1"/>
    <col min="8" max="8" width="11.140625" style="0" bestFit="1" customWidth="1"/>
    <col min="9" max="9" width="11.421875" style="0" hidden="1" customWidth="1"/>
    <col min="10" max="10" width="5.8515625" style="0" customWidth="1"/>
    <col min="11" max="11" width="14.00390625" style="0" bestFit="1" customWidth="1"/>
    <col min="12" max="12" width="14.140625" style="0" bestFit="1" customWidth="1"/>
    <col min="13" max="13" width="6.140625" style="0" customWidth="1"/>
    <col min="14" max="14" width="33.00390625" style="0" customWidth="1"/>
    <col min="15" max="15" width="33.421875" style="0" customWidth="1"/>
    <col min="16" max="16" width="0.13671875" style="0" hidden="1" customWidth="1"/>
    <col min="17" max="17" width="3.00390625" style="0" customWidth="1"/>
    <col min="18" max="20" width="11.421875" style="0" hidden="1" customWidth="1"/>
  </cols>
  <sheetData>
    <row r="1" spans="1:17" ht="12.75">
      <c r="A1" s="214" t="s">
        <v>19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6"/>
      <c r="P1" s="4"/>
      <c r="Q1" s="5"/>
    </row>
    <row r="2" spans="1:17" ht="20.25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  <c r="P2" s="8"/>
      <c r="Q2" s="5"/>
    </row>
    <row r="3" spans="1:17" ht="15.75">
      <c r="A3" s="250" t="s">
        <v>21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2"/>
      <c r="P3" s="8"/>
      <c r="Q3" s="5"/>
    </row>
    <row r="4" spans="1:17" ht="15.75">
      <c r="A4" s="88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253" t="s">
        <v>26</v>
      </c>
      <c r="O4" s="254"/>
      <c r="P4" s="8"/>
      <c r="Q4" s="5"/>
    </row>
    <row r="5" spans="1:17" ht="15.75">
      <c r="A5" s="88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90"/>
      <c r="P5" s="8"/>
      <c r="Q5" s="5"/>
    </row>
    <row r="6" spans="1:17" ht="15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  <c r="P6" s="1"/>
      <c r="Q6" s="5"/>
    </row>
    <row r="7" spans="1:17" ht="20.25">
      <c r="A7" s="142" t="s">
        <v>28</v>
      </c>
      <c r="B7" s="45"/>
      <c r="C7" s="45"/>
      <c r="D7" s="45"/>
      <c r="E7" s="45"/>
      <c r="F7" s="94"/>
      <c r="G7" s="94"/>
      <c r="H7" s="94"/>
      <c r="I7" s="94"/>
      <c r="J7" s="94"/>
      <c r="K7" s="94"/>
      <c r="L7" s="94"/>
      <c r="M7" s="92"/>
      <c r="N7" s="255" t="s">
        <v>27</v>
      </c>
      <c r="O7" s="256"/>
      <c r="P7" s="9"/>
      <c r="Q7" s="5"/>
    </row>
    <row r="8" spans="1:17" ht="20.25">
      <c r="A8" s="142" t="s">
        <v>29</v>
      </c>
      <c r="B8" s="45"/>
      <c r="C8" s="45"/>
      <c r="D8" s="45"/>
      <c r="E8" s="45"/>
      <c r="F8" s="94"/>
      <c r="G8" s="94"/>
      <c r="H8" s="94"/>
      <c r="I8" s="94"/>
      <c r="J8" s="94"/>
      <c r="K8" s="94"/>
      <c r="L8" s="94"/>
      <c r="M8" s="92"/>
      <c r="N8" s="95" t="s">
        <v>2</v>
      </c>
      <c r="O8" s="96"/>
      <c r="P8" s="1"/>
      <c r="Q8" s="5"/>
    </row>
    <row r="9" spans="1:17" ht="20.25">
      <c r="A9" s="142" t="s">
        <v>44</v>
      </c>
      <c r="B9" s="45"/>
      <c r="C9" s="45"/>
      <c r="D9" s="45"/>
      <c r="E9" s="45"/>
      <c r="F9" s="94"/>
      <c r="G9" s="94"/>
      <c r="H9" s="94"/>
      <c r="I9" s="94"/>
      <c r="J9" s="94"/>
      <c r="K9" s="94"/>
      <c r="L9" s="94"/>
      <c r="M9" s="92"/>
      <c r="N9" s="95" t="s">
        <v>1</v>
      </c>
      <c r="O9" s="96"/>
      <c r="P9" s="1"/>
      <c r="Q9" s="5"/>
    </row>
    <row r="10" spans="1:17" ht="20.25">
      <c r="A10" s="142" t="s">
        <v>43</v>
      </c>
      <c r="B10" s="45"/>
      <c r="C10" s="45"/>
      <c r="D10" s="45"/>
      <c r="E10" s="43"/>
      <c r="F10" s="92"/>
      <c r="G10" s="92"/>
      <c r="H10" s="92"/>
      <c r="I10" s="92"/>
      <c r="J10" s="92"/>
      <c r="K10" s="92"/>
      <c r="L10" s="92"/>
      <c r="M10" s="92"/>
      <c r="N10" s="97" t="s">
        <v>0</v>
      </c>
      <c r="O10" s="98"/>
      <c r="P10" s="10"/>
      <c r="Q10" s="5"/>
    </row>
    <row r="11" spans="1:22" ht="21" thickBot="1">
      <c r="A11" s="143" t="s">
        <v>39</v>
      </c>
      <c r="B11" s="144"/>
      <c r="C11" s="145"/>
      <c r="D11" s="145"/>
      <c r="E11" s="145"/>
      <c r="F11" s="100"/>
      <c r="G11" s="100"/>
      <c r="H11" s="100"/>
      <c r="I11" s="100"/>
      <c r="J11" s="100"/>
      <c r="K11" s="100"/>
      <c r="L11" s="100"/>
      <c r="M11" s="100"/>
      <c r="N11" s="99"/>
      <c r="O11" s="101"/>
      <c r="P11" s="2"/>
      <c r="Q11" s="5"/>
      <c r="V11" s="62"/>
    </row>
    <row r="12" spans="1:17" ht="15.75" thickBot="1">
      <c r="A12" s="102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4"/>
      <c r="N12" s="100"/>
      <c r="O12" s="102"/>
      <c r="Q12" s="5"/>
    </row>
    <row r="13" spans="1:17" ht="15.75">
      <c r="A13" s="257" t="s">
        <v>23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9"/>
      <c r="M13" s="258" t="s">
        <v>20</v>
      </c>
      <c r="N13" s="258"/>
      <c r="O13" s="260"/>
      <c r="Q13" s="5"/>
    </row>
    <row r="14" spans="1:17" ht="15.75">
      <c r="A14" s="238" t="s">
        <v>18</v>
      </c>
      <c r="B14" s="239"/>
      <c r="C14" s="238"/>
      <c r="D14" s="238"/>
      <c r="E14" s="238"/>
      <c r="F14" s="238"/>
      <c r="G14" s="238"/>
      <c r="H14" s="238"/>
      <c r="I14" s="238"/>
      <c r="J14" s="240" t="s">
        <v>6</v>
      </c>
      <c r="K14" s="241"/>
      <c r="L14" s="242"/>
      <c r="M14" s="89" t="s">
        <v>11</v>
      </c>
      <c r="N14" s="105" t="s">
        <v>12</v>
      </c>
      <c r="O14" s="90" t="s">
        <v>13</v>
      </c>
      <c r="Q14" s="5"/>
    </row>
    <row r="15" spans="1:17" ht="48" thickBot="1">
      <c r="A15" s="106" t="s">
        <v>3</v>
      </c>
      <c r="B15" s="107" t="s">
        <v>25</v>
      </c>
      <c r="C15" s="106" t="s">
        <v>4</v>
      </c>
      <c r="D15" s="106" t="s">
        <v>22</v>
      </c>
      <c r="E15" s="106" t="s">
        <v>14</v>
      </c>
      <c r="F15" s="106" t="s">
        <v>10</v>
      </c>
      <c r="G15" s="106" t="s">
        <v>5</v>
      </c>
      <c r="H15" s="106" t="s">
        <v>32</v>
      </c>
      <c r="I15" s="108"/>
      <c r="J15" s="106" t="s">
        <v>7</v>
      </c>
      <c r="K15" s="108" t="s">
        <v>8</v>
      </c>
      <c r="L15" s="108" t="s">
        <v>9</v>
      </c>
      <c r="M15" s="109" t="s">
        <v>16</v>
      </c>
      <c r="N15" s="110" t="s">
        <v>17</v>
      </c>
      <c r="O15" s="111" t="s">
        <v>24</v>
      </c>
      <c r="Q15" s="56"/>
    </row>
    <row r="16" spans="1:17" ht="23.25">
      <c r="A16" s="122">
        <v>11</v>
      </c>
      <c r="B16" s="122"/>
      <c r="C16" s="122"/>
      <c r="D16" s="122">
        <v>1</v>
      </c>
      <c r="E16" s="122"/>
      <c r="F16" s="122">
        <v>331</v>
      </c>
      <c r="G16" s="122"/>
      <c r="H16" s="67">
        <v>2</v>
      </c>
      <c r="I16" s="66"/>
      <c r="J16" s="67">
        <v>1</v>
      </c>
      <c r="K16" s="66"/>
      <c r="L16" s="66"/>
      <c r="M16" s="68"/>
      <c r="N16" s="69">
        <f>N17+N19+N20+N21+N22+N23+N24+N25+N27+N26</f>
        <v>6449540</v>
      </c>
      <c r="O16" s="69">
        <f>O17+O19+O20+O21+O22+O23+O24+O25+O27</f>
        <v>6312148</v>
      </c>
      <c r="Q16" s="56"/>
    </row>
    <row r="17" spans="1:17" ht="23.25">
      <c r="A17" s="42"/>
      <c r="B17" s="42"/>
      <c r="C17" s="42"/>
      <c r="D17" s="42"/>
      <c r="E17" s="42"/>
      <c r="F17" s="42"/>
      <c r="G17" s="42"/>
      <c r="H17" s="71">
        <v>2</v>
      </c>
      <c r="I17" s="70"/>
      <c r="J17" s="71">
        <v>1</v>
      </c>
      <c r="K17" s="71">
        <v>1</v>
      </c>
      <c r="L17" s="70"/>
      <c r="M17" s="68"/>
      <c r="N17" s="69">
        <f>N18</f>
        <v>5150787</v>
      </c>
      <c r="O17" s="69">
        <f>O18</f>
        <v>5150787</v>
      </c>
      <c r="Q17" s="56"/>
    </row>
    <row r="18" spans="1:17" ht="23.25">
      <c r="A18" s="42"/>
      <c r="B18" s="42"/>
      <c r="C18" s="42"/>
      <c r="D18" s="42"/>
      <c r="E18" s="42"/>
      <c r="F18" s="42"/>
      <c r="G18" s="42">
        <v>100</v>
      </c>
      <c r="H18" s="70">
        <v>2</v>
      </c>
      <c r="I18" s="70"/>
      <c r="J18" s="70">
        <v>1</v>
      </c>
      <c r="K18" s="70">
        <v>1</v>
      </c>
      <c r="L18" s="70">
        <v>1</v>
      </c>
      <c r="M18" s="68">
        <v>1</v>
      </c>
      <c r="N18" s="72">
        <v>5150787</v>
      </c>
      <c r="O18" s="73">
        <v>5150787</v>
      </c>
      <c r="Q18" s="56"/>
    </row>
    <row r="19" spans="1:17" ht="23.25">
      <c r="A19" s="42"/>
      <c r="B19" s="42"/>
      <c r="C19" s="42"/>
      <c r="D19" s="42"/>
      <c r="E19" s="42"/>
      <c r="F19" s="42"/>
      <c r="G19" s="42">
        <v>100</v>
      </c>
      <c r="H19" s="70">
        <v>2</v>
      </c>
      <c r="I19" s="70"/>
      <c r="J19" s="70">
        <v>1</v>
      </c>
      <c r="K19" s="70">
        <v>1</v>
      </c>
      <c r="L19" s="70">
        <v>2</v>
      </c>
      <c r="M19" s="68">
        <v>1</v>
      </c>
      <c r="N19" s="72">
        <v>0</v>
      </c>
      <c r="O19" s="73">
        <v>0</v>
      </c>
      <c r="Q19" s="56"/>
    </row>
    <row r="20" spans="1:17" ht="23.25">
      <c r="A20" s="42"/>
      <c r="B20" s="42"/>
      <c r="C20" s="42"/>
      <c r="D20" s="42"/>
      <c r="E20" s="42"/>
      <c r="F20" s="42"/>
      <c r="G20" s="42">
        <v>9995</v>
      </c>
      <c r="H20" s="70">
        <v>2</v>
      </c>
      <c r="I20" s="70"/>
      <c r="J20" s="70">
        <v>1</v>
      </c>
      <c r="K20" s="70">
        <v>1</v>
      </c>
      <c r="L20" s="70">
        <v>2</v>
      </c>
      <c r="M20" s="68">
        <v>3</v>
      </c>
      <c r="N20" s="72">
        <v>50396</v>
      </c>
      <c r="O20" s="73">
        <v>0</v>
      </c>
      <c r="Q20" s="56"/>
    </row>
    <row r="21" spans="1:17" ht="23.25">
      <c r="A21" s="42"/>
      <c r="B21" s="42"/>
      <c r="C21" s="42"/>
      <c r="D21" s="42"/>
      <c r="E21" s="42"/>
      <c r="F21" s="42"/>
      <c r="G21" s="42">
        <v>100</v>
      </c>
      <c r="H21" s="70">
        <v>2</v>
      </c>
      <c r="I21" s="70"/>
      <c r="J21" s="70">
        <v>1</v>
      </c>
      <c r="K21" s="70">
        <v>1</v>
      </c>
      <c r="L21" s="70">
        <v>2</v>
      </c>
      <c r="M21" s="68">
        <v>5</v>
      </c>
      <c r="N21" s="72">
        <v>0</v>
      </c>
      <c r="O21" s="73">
        <v>0</v>
      </c>
      <c r="Q21" s="56"/>
    </row>
    <row r="22" spans="1:20" ht="23.25">
      <c r="A22" s="42"/>
      <c r="B22" s="42"/>
      <c r="C22" s="42"/>
      <c r="D22" s="42"/>
      <c r="E22" s="42"/>
      <c r="F22" s="42"/>
      <c r="G22" s="42">
        <v>9995</v>
      </c>
      <c r="H22" s="70">
        <v>2</v>
      </c>
      <c r="I22" s="70"/>
      <c r="J22" s="70">
        <v>1</v>
      </c>
      <c r="K22" s="70">
        <v>1</v>
      </c>
      <c r="L22" s="70">
        <v>2</v>
      </c>
      <c r="M22" s="68">
        <v>6</v>
      </c>
      <c r="N22" s="72">
        <v>0</v>
      </c>
      <c r="O22" s="73">
        <v>0</v>
      </c>
      <c r="Q22" s="56"/>
      <c r="T22">
        <v>0</v>
      </c>
    </row>
    <row r="23" spans="1:17" ht="23.25">
      <c r="A23" s="42"/>
      <c r="B23" s="42"/>
      <c r="C23" s="42"/>
      <c r="D23" s="42"/>
      <c r="E23" s="42"/>
      <c r="F23" s="42"/>
      <c r="G23" s="42">
        <v>9995</v>
      </c>
      <c r="H23" s="70">
        <v>2</v>
      </c>
      <c r="I23" s="70"/>
      <c r="J23" s="70">
        <v>1</v>
      </c>
      <c r="K23" s="70">
        <v>1</v>
      </c>
      <c r="L23" s="70">
        <v>2</v>
      </c>
      <c r="M23" s="68">
        <v>6</v>
      </c>
      <c r="N23" s="72">
        <v>0</v>
      </c>
      <c r="O23" s="73">
        <v>0</v>
      </c>
      <c r="Q23" s="56"/>
    </row>
    <row r="24" spans="1:17" ht="23.25">
      <c r="A24" s="42"/>
      <c r="B24" s="42"/>
      <c r="C24" s="42"/>
      <c r="D24" s="42"/>
      <c r="E24" s="42"/>
      <c r="F24" s="42"/>
      <c r="G24" s="42">
        <v>100</v>
      </c>
      <c r="H24" s="70">
        <v>2</v>
      </c>
      <c r="I24" s="70"/>
      <c r="J24" s="70">
        <v>1</v>
      </c>
      <c r="K24" s="70">
        <v>1</v>
      </c>
      <c r="L24" s="70">
        <v>3</v>
      </c>
      <c r="M24" s="68">
        <v>1</v>
      </c>
      <c r="N24" s="72">
        <v>160435</v>
      </c>
      <c r="O24" s="73">
        <v>160435</v>
      </c>
      <c r="Q24" s="56"/>
    </row>
    <row r="25" spans="1:17" ht="23.25">
      <c r="A25" s="42"/>
      <c r="B25" s="42"/>
      <c r="C25" s="42"/>
      <c r="D25" s="42"/>
      <c r="E25" s="42"/>
      <c r="F25" s="42"/>
      <c r="G25" s="42"/>
      <c r="H25" s="70">
        <v>2</v>
      </c>
      <c r="I25" s="70"/>
      <c r="J25" s="70">
        <v>1</v>
      </c>
      <c r="K25" s="70">
        <v>1</v>
      </c>
      <c r="L25" s="70">
        <v>5</v>
      </c>
      <c r="M25" s="68">
        <v>3</v>
      </c>
      <c r="N25" s="72">
        <v>0</v>
      </c>
      <c r="O25" s="73">
        <v>0</v>
      </c>
      <c r="Q25" s="56"/>
    </row>
    <row r="26" spans="1:17" ht="23.25">
      <c r="A26" s="42"/>
      <c r="B26" s="42"/>
      <c r="C26" s="42"/>
      <c r="D26" s="42"/>
      <c r="E26" s="42"/>
      <c r="F26" s="42"/>
      <c r="G26" s="42"/>
      <c r="H26" s="70">
        <v>2</v>
      </c>
      <c r="I26" s="70"/>
      <c r="J26" s="70">
        <v>1</v>
      </c>
      <c r="K26" s="70">
        <v>1</v>
      </c>
      <c r="L26" s="70">
        <v>5</v>
      </c>
      <c r="M26" s="68">
        <v>4</v>
      </c>
      <c r="N26" s="72">
        <v>86996</v>
      </c>
      <c r="O26" s="73"/>
      <c r="Q26" s="56"/>
    </row>
    <row r="27" spans="1:17" ht="23.25">
      <c r="A27" s="42"/>
      <c r="B27" s="42"/>
      <c r="C27" s="42"/>
      <c r="D27" s="42"/>
      <c r="E27" s="42"/>
      <c r="F27" s="42"/>
      <c r="G27" s="42"/>
      <c r="H27" s="71">
        <v>2</v>
      </c>
      <c r="I27" s="70"/>
      <c r="J27" s="71">
        <v>1</v>
      </c>
      <c r="K27" s="71">
        <v>2</v>
      </c>
      <c r="L27" s="70"/>
      <c r="M27" s="68"/>
      <c r="N27" s="69">
        <f>N28+N29+N30+N31+N34</f>
        <v>1000926</v>
      </c>
      <c r="O27" s="69">
        <f>O28+O29+O30+O31+O34</f>
        <v>1000926</v>
      </c>
      <c r="Q27" s="56"/>
    </row>
    <row r="28" spans="1:17" ht="23.25">
      <c r="A28" s="42"/>
      <c r="B28" s="42"/>
      <c r="C28" s="42"/>
      <c r="D28" s="42"/>
      <c r="E28" s="42"/>
      <c r="F28" s="42"/>
      <c r="G28" s="42"/>
      <c r="H28" s="70">
        <v>2</v>
      </c>
      <c r="I28" s="70"/>
      <c r="J28" s="70">
        <v>1</v>
      </c>
      <c r="K28" s="70">
        <v>2</v>
      </c>
      <c r="L28" s="70">
        <v>2</v>
      </c>
      <c r="M28" s="68">
        <v>2</v>
      </c>
      <c r="N28" s="72">
        <v>0</v>
      </c>
      <c r="O28" s="73">
        <v>0</v>
      </c>
      <c r="Q28" s="56"/>
    </row>
    <row r="29" spans="1:17" ht="23.25">
      <c r="A29" s="42"/>
      <c r="B29" s="42"/>
      <c r="C29" s="42"/>
      <c r="D29" s="42"/>
      <c r="E29" s="42"/>
      <c r="F29" s="42"/>
      <c r="G29" s="42">
        <v>100</v>
      </c>
      <c r="H29" s="70">
        <v>2</v>
      </c>
      <c r="I29" s="70"/>
      <c r="J29" s="70">
        <v>1</v>
      </c>
      <c r="K29" s="70">
        <v>2</v>
      </c>
      <c r="L29" s="70">
        <v>2</v>
      </c>
      <c r="M29" s="68">
        <v>5</v>
      </c>
      <c r="N29" s="72">
        <v>186500</v>
      </c>
      <c r="O29" s="73">
        <v>186500</v>
      </c>
      <c r="Q29" s="56"/>
    </row>
    <row r="30" spans="1:17" ht="23.25">
      <c r="A30" s="42"/>
      <c r="B30" s="42"/>
      <c r="C30" s="42"/>
      <c r="D30" s="42"/>
      <c r="E30" s="42"/>
      <c r="F30" s="42"/>
      <c r="G30" s="42"/>
      <c r="H30" s="70">
        <v>2</v>
      </c>
      <c r="I30" s="70"/>
      <c r="J30" s="70">
        <v>1</v>
      </c>
      <c r="K30" s="70">
        <v>2</v>
      </c>
      <c r="L30" s="70">
        <v>2</v>
      </c>
      <c r="M30" s="68">
        <v>6</v>
      </c>
      <c r="N30" s="72"/>
      <c r="O30" s="73">
        <v>0</v>
      </c>
      <c r="Q30" s="56"/>
    </row>
    <row r="31" spans="1:17" ht="23.25">
      <c r="A31" s="123"/>
      <c r="B31" s="123"/>
      <c r="C31" s="123"/>
      <c r="D31" s="123"/>
      <c r="E31" s="123"/>
      <c r="F31" s="123"/>
      <c r="G31" s="123"/>
      <c r="H31" s="71">
        <v>2</v>
      </c>
      <c r="I31" s="71"/>
      <c r="J31" s="71">
        <v>1</v>
      </c>
      <c r="K31" s="71">
        <v>3</v>
      </c>
      <c r="L31" s="71"/>
      <c r="M31" s="74"/>
      <c r="N31" s="75">
        <f>SUM(N32:N33)</f>
        <v>0</v>
      </c>
      <c r="O31" s="75">
        <f>SUM(O32:O33)</f>
        <v>0</v>
      </c>
      <c r="Q31" s="56"/>
    </row>
    <row r="32" spans="1:17" ht="23.25">
      <c r="A32" s="42"/>
      <c r="B32" s="42"/>
      <c r="C32" s="42"/>
      <c r="D32" s="42"/>
      <c r="E32" s="42"/>
      <c r="F32" s="42"/>
      <c r="G32" s="42">
        <v>9995</v>
      </c>
      <c r="H32" s="70">
        <v>2</v>
      </c>
      <c r="I32" s="70"/>
      <c r="J32" s="70">
        <v>1</v>
      </c>
      <c r="K32" s="70">
        <v>3</v>
      </c>
      <c r="L32" s="70">
        <v>3</v>
      </c>
      <c r="M32" s="68">
        <v>1</v>
      </c>
      <c r="N32" s="72">
        <v>0</v>
      </c>
      <c r="O32" s="72">
        <v>0</v>
      </c>
      <c r="Q32" s="56"/>
    </row>
    <row r="33" spans="1:17" ht="23.25">
      <c r="A33" s="42"/>
      <c r="B33" s="42"/>
      <c r="C33" s="42"/>
      <c r="D33" s="42"/>
      <c r="E33" s="42"/>
      <c r="F33" s="42"/>
      <c r="G33" s="42"/>
      <c r="H33" s="70">
        <v>2</v>
      </c>
      <c r="I33" s="70"/>
      <c r="J33" s="70">
        <v>1</v>
      </c>
      <c r="K33" s="70">
        <v>4</v>
      </c>
      <c r="L33" s="70">
        <v>1</v>
      </c>
      <c r="M33" s="68">
        <v>2</v>
      </c>
      <c r="N33" s="72">
        <v>0</v>
      </c>
      <c r="O33" s="73">
        <v>0</v>
      </c>
      <c r="Q33" s="56"/>
    </row>
    <row r="34" spans="1:17" ht="23.25">
      <c r="A34" s="42"/>
      <c r="B34" s="42"/>
      <c r="C34" s="42"/>
      <c r="D34" s="42"/>
      <c r="E34" s="42"/>
      <c r="F34" s="42"/>
      <c r="G34" s="42"/>
      <c r="H34" s="71">
        <v>2</v>
      </c>
      <c r="I34" s="70"/>
      <c r="J34" s="71">
        <v>1</v>
      </c>
      <c r="K34" s="71">
        <v>5</v>
      </c>
      <c r="L34" s="71"/>
      <c r="M34" s="74"/>
      <c r="N34" s="75">
        <f>N35+N36+N37</f>
        <v>814426</v>
      </c>
      <c r="O34" s="76">
        <f>O35+O36+O37</f>
        <v>814426</v>
      </c>
      <c r="P34" s="61">
        <f>P35+P36+P37</f>
        <v>0</v>
      </c>
      <c r="Q34" s="46">
        <f>Q35+Q36+Q37</f>
        <v>0</v>
      </c>
    </row>
    <row r="35" spans="1:17" ht="23.25">
      <c r="A35" s="42"/>
      <c r="B35" s="42"/>
      <c r="C35" s="42"/>
      <c r="D35" s="42"/>
      <c r="E35" s="42"/>
      <c r="F35" s="42"/>
      <c r="G35" s="42">
        <v>100</v>
      </c>
      <c r="H35" s="70">
        <v>2</v>
      </c>
      <c r="I35" s="70"/>
      <c r="J35" s="70">
        <v>1</v>
      </c>
      <c r="K35" s="70">
        <v>5</v>
      </c>
      <c r="L35" s="70">
        <v>1</v>
      </c>
      <c r="M35" s="68">
        <v>1</v>
      </c>
      <c r="N35" s="72">
        <v>376566</v>
      </c>
      <c r="O35" s="73">
        <v>376566</v>
      </c>
      <c r="Q35" s="56"/>
    </row>
    <row r="36" spans="1:17" ht="23.25">
      <c r="A36" s="42"/>
      <c r="B36" s="42"/>
      <c r="C36" s="42"/>
      <c r="D36" s="42"/>
      <c r="E36" s="42"/>
      <c r="F36" s="42"/>
      <c r="G36" s="42">
        <v>100</v>
      </c>
      <c r="H36" s="70">
        <v>2</v>
      </c>
      <c r="I36" s="70"/>
      <c r="J36" s="70">
        <v>1</v>
      </c>
      <c r="K36" s="70">
        <v>5</v>
      </c>
      <c r="L36" s="70">
        <v>2</v>
      </c>
      <c r="M36" s="68">
        <v>1</v>
      </c>
      <c r="N36" s="72">
        <v>377097</v>
      </c>
      <c r="O36" s="73">
        <v>377097</v>
      </c>
      <c r="Q36" s="56"/>
    </row>
    <row r="37" spans="1:17" ht="23.25">
      <c r="A37" s="42"/>
      <c r="B37" s="42"/>
      <c r="C37" s="42"/>
      <c r="D37" s="42"/>
      <c r="E37" s="42"/>
      <c r="F37" s="42"/>
      <c r="G37" s="42">
        <v>100</v>
      </c>
      <c r="H37" s="70">
        <v>2</v>
      </c>
      <c r="I37" s="70"/>
      <c r="J37" s="70">
        <v>1</v>
      </c>
      <c r="K37" s="70">
        <v>5</v>
      </c>
      <c r="L37" s="70">
        <v>3</v>
      </c>
      <c r="M37" s="68">
        <v>1</v>
      </c>
      <c r="N37" s="72">
        <v>60763</v>
      </c>
      <c r="O37" s="73">
        <v>60763</v>
      </c>
      <c r="Q37" s="56"/>
    </row>
    <row r="38" spans="1:17" ht="23.25">
      <c r="A38" s="42"/>
      <c r="B38" s="42"/>
      <c r="C38" s="42"/>
      <c r="D38" s="42"/>
      <c r="E38" s="42"/>
      <c r="F38" s="42"/>
      <c r="G38" s="42"/>
      <c r="H38" s="71">
        <v>2</v>
      </c>
      <c r="I38" s="71"/>
      <c r="J38" s="71">
        <v>1</v>
      </c>
      <c r="K38" s="71">
        <v>6</v>
      </c>
      <c r="L38" s="71"/>
      <c r="M38" s="74"/>
      <c r="N38" s="75">
        <f>N39</f>
        <v>0</v>
      </c>
      <c r="O38" s="75">
        <f>O39</f>
        <v>0</v>
      </c>
      <c r="Q38" s="56"/>
    </row>
    <row r="39" spans="1:17" ht="23.25">
      <c r="A39" s="42"/>
      <c r="B39" s="42"/>
      <c r="C39" s="42"/>
      <c r="D39" s="42"/>
      <c r="E39" s="42"/>
      <c r="F39" s="42"/>
      <c r="G39" s="42"/>
      <c r="H39" s="70">
        <v>2</v>
      </c>
      <c r="I39" s="70"/>
      <c r="J39" s="70">
        <v>1</v>
      </c>
      <c r="K39" s="70">
        <v>6</v>
      </c>
      <c r="L39" s="70">
        <v>1</v>
      </c>
      <c r="M39" s="68"/>
      <c r="N39" s="72">
        <v>0</v>
      </c>
      <c r="O39" s="73">
        <v>0</v>
      </c>
      <c r="Q39" s="56"/>
    </row>
    <row r="40" spans="1:18" ht="23.25">
      <c r="A40" s="42"/>
      <c r="B40" s="42"/>
      <c r="C40" s="42"/>
      <c r="D40" s="42"/>
      <c r="E40" s="42"/>
      <c r="F40" s="42"/>
      <c r="G40" s="42"/>
      <c r="H40" s="71">
        <v>2</v>
      </c>
      <c r="I40" s="70"/>
      <c r="J40" s="71">
        <v>2</v>
      </c>
      <c r="K40" s="71"/>
      <c r="L40" s="70"/>
      <c r="M40" s="68"/>
      <c r="N40" s="69">
        <f>N41+N50+N53+N57+N63+N68+N71+N79</f>
        <v>640098</v>
      </c>
      <c r="O40" s="69">
        <f>O41+O50+O53+O57+O63+O68+O71+O79</f>
        <v>391457</v>
      </c>
      <c r="P40" s="57"/>
      <c r="Q40" s="58"/>
      <c r="R40" s="57"/>
    </row>
    <row r="41" spans="1:18" ht="23.25">
      <c r="A41" s="42"/>
      <c r="B41" s="42"/>
      <c r="C41" s="42"/>
      <c r="D41" s="42"/>
      <c r="E41" s="42"/>
      <c r="F41" s="42"/>
      <c r="G41" s="42"/>
      <c r="H41" s="71">
        <v>2</v>
      </c>
      <c r="I41" s="70"/>
      <c r="J41" s="71">
        <v>2</v>
      </c>
      <c r="K41" s="71">
        <v>1</v>
      </c>
      <c r="L41" s="70"/>
      <c r="M41" s="68"/>
      <c r="N41" s="69">
        <f>SUM(N42:N48)+N49</f>
        <v>477418</v>
      </c>
      <c r="O41" s="69">
        <f>SUM(O42:O48)+O49</f>
        <v>391457</v>
      </c>
      <c r="P41" s="57"/>
      <c r="Q41" s="58"/>
      <c r="R41" s="57"/>
    </row>
    <row r="42" spans="1:17" ht="23.25">
      <c r="A42" s="42"/>
      <c r="B42" s="42"/>
      <c r="C42" s="42"/>
      <c r="D42" s="42"/>
      <c r="E42" s="42"/>
      <c r="F42" s="42"/>
      <c r="G42" s="42"/>
      <c r="H42" s="70">
        <v>2</v>
      </c>
      <c r="I42" s="70"/>
      <c r="J42" s="70">
        <v>2</v>
      </c>
      <c r="K42" s="70">
        <v>1</v>
      </c>
      <c r="L42" s="70">
        <v>2</v>
      </c>
      <c r="M42" s="68">
        <v>1</v>
      </c>
      <c r="N42" s="72">
        <v>71019</v>
      </c>
      <c r="O42" s="73">
        <v>32553</v>
      </c>
      <c r="Q42" s="56"/>
    </row>
    <row r="43" spans="1:17" ht="23.25">
      <c r="A43" s="42"/>
      <c r="B43" s="42"/>
      <c r="C43" s="42"/>
      <c r="D43" s="42"/>
      <c r="E43" s="42"/>
      <c r="F43" s="42"/>
      <c r="G43" s="42"/>
      <c r="H43" s="70">
        <v>2</v>
      </c>
      <c r="I43" s="70"/>
      <c r="J43" s="70">
        <v>2</v>
      </c>
      <c r="K43" s="70">
        <v>1</v>
      </c>
      <c r="L43" s="70">
        <v>2</v>
      </c>
      <c r="M43" s="68">
        <v>1</v>
      </c>
      <c r="N43" s="72">
        <v>0</v>
      </c>
      <c r="O43" s="73">
        <v>0</v>
      </c>
      <c r="Q43" s="56"/>
    </row>
    <row r="44" spans="1:17" ht="23.25">
      <c r="A44" s="42"/>
      <c r="B44" s="42"/>
      <c r="C44" s="42"/>
      <c r="D44" s="42"/>
      <c r="E44" s="42"/>
      <c r="F44" s="42"/>
      <c r="G44" s="42">
        <v>9995</v>
      </c>
      <c r="H44" s="70">
        <v>2</v>
      </c>
      <c r="I44" s="70"/>
      <c r="J44" s="70">
        <v>2</v>
      </c>
      <c r="K44" s="70">
        <v>1</v>
      </c>
      <c r="L44" s="70">
        <v>3</v>
      </c>
      <c r="M44" s="68">
        <v>1</v>
      </c>
      <c r="N44" s="72">
        <v>52641</v>
      </c>
      <c r="O44" s="73">
        <v>23014</v>
      </c>
      <c r="Q44" s="56"/>
    </row>
    <row r="45" spans="1:17" ht="23.25">
      <c r="A45" s="42"/>
      <c r="B45" s="42"/>
      <c r="C45" s="42"/>
      <c r="D45" s="42"/>
      <c r="E45" s="42"/>
      <c r="F45" s="42"/>
      <c r="G45" s="42">
        <v>100</v>
      </c>
      <c r="H45" s="70">
        <v>2</v>
      </c>
      <c r="I45" s="70"/>
      <c r="J45" s="70">
        <v>2</v>
      </c>
      <c r="K45" s="70">
        <v>1</v>
      </c>
      <c r="L45" s="70">
        <v>4</v>
      </c>
      <c r="M45" s="68">
        <v>1</v>
      </c>
      <c r="N45" s="72">
        <v>0</v>
      </c>
      <c r="O45" s="73">
        <v>0</v>
      </c>
      <c r="Q45" s="56"/>
    </row>
    <row r="46" spans="1:17" ht="23.25">
      <c r="A46" s="42"/>
      <c r="B46" s="42"/>
      <c r="C46" s="42"/>
      <c r="D46" s="42"/>
      <c r="E46" s="42"/>
      <c r="F46" s="42"/>
      <c r="G46" s="42">
        <v>9995</v>
      </c>
      <c r="H46" s="70">
        <v>2</v>
      </c>
      <c r="I46" s="70"/>
      <c r="J46" s="70">
        <v>2</v>
      </c>
      <c r="K46" s="70">
        <v>1</v>
      </c>
      <c r="L46" s="70">
        <v>5</v>
      </c>
      <c r="M46" s="68">
        <v>1</v>
      </c>
      <c r="N46" s="72">
        <v>24302</v>
      </c>
      <c r="O46" s="73">
        <v>6434</v>
      </c>
      <c r="Q46" s="56"/>
    </row>
    <row r="47" spans="1:17" ht="23.25">
      <c r="A47" s="42"/>
      <c r="B47" s="42"/>
      <c r="C47" s="42"/>
      <c r="D47" s="42"/>
      <c r="E47" s="42"/>
      <c r="F47" s="42"/>
      <c r="G47" s="42">
        <v>100</v>
      </c>
      <c r="H47" s="70">
        <v>2</v>
      </c>
      <c r="I47" s="70"/>
      <c r="J47" s="70">
        <v>2</v>
      </c>
      <c r="K47" s="70">
        <v>1</v>
      </c>
      <c r="L47" s="70">
        <v>6</v>
      </c>
      <c r="M47" s="68">
        <v>1</v>
      </c>
      <c r="N47" s="72">
        <v>328062</v>
      </c>
      <c r="O47" s="73">
        <v>328062</v>
      </c>
      <c r="Q47" s="56"/>
    </row>
    <row r="48" spans="1:17" ht="23.25">
      <c r="A48" s="42"/>
      <c r="B48" s="42"/>
      <c r="C48" s="42"/>
      <c r="D48" s="42"/>
      <c r="E48" s="42"/>
      <c r="F48" s="42"/>
      <c r="G48" s="42">
        <v>9995</v>
      </c>
      <c r="H48" s="70">
        <v>2</v>
      </c>
      <c r="I48" s="70"/>
      <c r="J48" s="70">
        <v>2</v>
      </c>
      <c r="K48" s="70">
        <v>1</v>
      </c>
      <c r="L48" s="70">
        <v>6</v>
      </c>
      <c r="M48" s="68">
        <v>1</v>
      </c>
      <c r="N48" s="72">
        <v>0</v>
      </c>
      <c r="O48" s="73">
        <v>0</v>
      </c>
      <c r="Q48" s="56"/>
    </row>
    <row r="49" spans="1:17" ht="23.25">
      <c r="A49" s="42"/>
      <c r="B49" s="42"/>
      <c r="C49" s="42"/>
      <c r="D49" s="42"/>
      <c r="E49" s="42"/>
      <c r="F49" s="42"/>
      <c r="G49" s="42"/>
      <c r="H49" s="70">
        <v>2</v>
      </c>
      <c r="I49" s="70"/>
      <c r="J49" s="70">
        <v>2</v>
      </c>
      <c r="K49" s="70">
        <v>1</v>
      </c>
      <c r="L49" s="70">
        <v>7</v>
      </c>
      <c r="M49" s="68">
        <v>1</v>
      </c>
      <c r="N49" s="72">
        <v>1394</v>
      </c>
      <c r="O49" s="73">
        <v>1394</v>
      </c>
      <c r="Q49" s="56"/>
    </row>
    <row r="50" spans="1:17" ht="23.25">
      <c r="A50" s="42"/>
      <c r="B50" s="42"/>
      <c r="C50" s="42"/>
      <c r="D50" s="42"/>
      <c r="E50" s="42"/>
      <c r="F50" s="42"/>
      <c r="G50" s="42"/>
      <c r="H50" s="71">
        <v>2</v>
      </c>
      <c r="I50" s="70"/>
      <c r="J50" s="71">
        <v>2</v>
      </c>
      <c r="K50" s="71">
        <v>2</v>
      </c>
      <c r="L50" s="71"/>
      <c r="M50" s="74"/>
      <c r="N50" s="69">
        <f>SUM(N51:N52)</f>
        <v>0</v>
      </c>
      <c r="O50" s="69">
        <f>SUM(O51:O52)</f>
        <v>0</v>
      </c>
      <c r="Q50" s="56"/>
    </row>
    <row r="51" spans="1:17" ht="23.25">
      <c r="A51" s="42"/>
      <c r="B51" s="42"/>
      <c r="C51" s="42"/>
      <c r="D51" s="42"/>
      <c r="E51" s="42"/>
      <c r="F51" s="42"/>
      <c r="G51" s="42"/>
      <c r="H51" s="70">
        <v>2</v>
      </c>
      <c r="I51" s="70"/>
      <c r="J51" s="70">
        <v>2</v>
      </c>
      <c r="K51" s="70">
        <v>2</v>
      </c>
      <c r="L51" s="70">
        <v>1</v>
      </c>
      <c r="M51" s="68">
        <v>1</v>
      </c>
      <c r="N51" s="72">
        <v>0</v>
      </c>
      <c r="O51" s="73">
        <v>0</v>
      </c>
      <c r="Q51" s="56"/>
    </row>
    <row r="52" spans="1:17" ht="23.25">
      <c r="A52" s="42"/>
      <c r="B52" s="42"/>
      <c r="C52" s="42"/>
      <c r="D52" s="42"/>
      <c r="E52" s="42"/>
      <c r="F52" s="42"/>
      <c r="G52" s="42"/>
      <c r="H52" s="70">
        <v>2</v>
      </c>
      <c r="I52" s="70"/>
      <c r="J52" s="70">
        <v>2</v>
      </c>
      <c r="K52" s="70">
        <v>2</v>
      </c>
      <c r="L52" s="70">
        <v>2</v>
      </c>
      <c r="M52" s="68">
        <v>1</v>
      </c>
      <c r="N52" s="72">
        <v>0</v>
      </c>
      <c r="O52" s="73">
        <v>0</v>
      </c>
      <c r="P52" s="57"/>
      <c r="Q52" s="60"/>
    </row>
    <row r="53" spans="1:17" ht="23.25">
      <c r="A53" s="42"/>
      <c r="B53" s="42"/>
      <c r="C53" s="42"/>
      <c r="D53" s="42"/>
      <c r="E53" s="42"/>
      <c r="F53" s="42"/>
      <c r="G53" s="42"/>
      <c r="H53" s="71">
        <v>2</v>
      </c>
      <c r="I53" s="71"/>
      <c r="J53" s="71">
        <v>2</v>
      </c>
      <c r="K53" s="71">
        <v>3</v>
      </c>
      <c r="L53" s="71"/>
      <c r="M53" s="74"/>
      <c r="N53" s="75">
        <f>N54+N55+N56</f>
        <v>0</v>
      </c>
      <c r="O53" s="75">
        <f>O54+O55+O56</f>
        <v>0</v>
      </c>
      <c r="Q53" s="56"/>
    </row>
    <row r="54" spans="1:17" ht="23.25">
      <c r="A54" s="42"/>
      <c r="B54" s="42"/>
      <c r="C54" s="42"/>
      <c r="D54" s="42"/>
      <c r="E54" s="42"/>
      <c r="F54" s="42"/>
      <c r="G54" s="42">
        <v>9995</v>
      </c>
      <c r="H54" s="70">
        <v>2</v>
      </c>
      <c r="I54" s="70"/>
      <c r="J54" s="70">
        <v>2</v>
      </c>
      <c r="K54" s="70">
        <v>3</v>
      </c>
      <c r="L54" s="70">
        <v>1</v>
      </c>
      <c r="M54" s="68"/>
      <c r="N54" s="72">
        <v>0</v>
      </c>
      <c r="O54" s="73">
        <v>0</v>
      </c>
      <c r="Q54" s="56"/>
    </row>
    <row r="55" spans="1:17" ht="23.25">
      <c r="A55" s="42"/>
      <c r="B55" s="42"/>
      <c r="C55" s="42"/>
      <c r="D55" s="42"/>
      <c r="E55" s="42"/>
      <c r="F55" s="42"/>
      <c r="G55" s="42"/>
      <c r="H55" s="70">
        <v>2</v>
      </c>
      <c r="I55" s="70"/>
      <c r="J55" s="70">
        <v>2</v>
      </c>
      <c r="K55" s="70">
        <v>3</v>
      </c>
      <c r="L55" s="70">
        <v>2</v>
      </c>
      <c r="M55" s="68"/>
      <c r="N55" s="72">
        <v>0</v>
      </c>
      <c r="O55" s="73">
        <v>0</v>
      </c>
      <c r="Q55" s="56"/>
    </row>
    <row r="56" spans="1:17" ht="23.25">
      <c r="A56" s="42"/>
      <c r="B56" s="42"/>
      <c r="C56" s="42"/>
      <c r="D56" s="42"/>
      <c r="E56" s="42"/>
      <c r="F56" s="42"/>
      <c r="G56" s="42"/>
      <c r="H56" s="70">
        <v>2</v>
      </c>
      <c r="I56" s="70"/>
      <c r="J56" s="70">
        <v>2</v>
      </c>
      <c r="K56" s="70">
        <v>3</v>
      </c>
      <c r="L56" s="70">
        <v>2</v>
      </c>
      <c r="M56" s="68"/>
      <c r="N56" s="72">
        <v>0</v>
      </c>
      <c r="O56" s="73">
        <v>0</v>
      </c>
      <c r="Q56" s="56"/>
    </row>
    <row r="57" spans="1:17" ht="23.25">
      <c r="A57" s="42"/>
      <c r="B57" s="42"/>
      <c r="C57" s="42"/>
      <c r="D57" s="42"/>
      <c r="E57" s="42"/>
      <c r="F57" s="42"/>
      <c r="G57" s="42"/>
      <c r="H57" s="71">
        <v>2</v>
      </c>
      <c r="I57" s="71"/>
      <c r="J57" s="71">
        <v>2</v>
      </c>
      <c r="K57" s="71">
        <v>4</v>
      </c>
      <c r="L57" s="71"/>
      <c r="M57" s="74"/>
      <c r="N57" s="69">
        <f>N58+N59+N60+N61+N62</f>
        <v>0</v>
      </c>
      <c r="O57" s="69">
        <f>O58+O59+O60+O61+O62</f>
        <v>0</v>
      </c>
      <c r="Q57" s="56"/>
    </row>
    <row r="58" spans="1:17" ht="23.25">
      <c r="A58" s="42"/>
      <c r="B58" s="42"/>
      <c r="C58" s="42"/>
      <c r="D58" s="42"/>
      <c r="E58" s="42"/>
      <c r="F58" s="42"/>
      <c r="G58" s="42">
        <v>9995</v>
      </c>
      <c r="H58" s="70">
        <v>2</v>
      </c>
      <c r="I58" s="70"/>
      <c r="J58" s="70">
        <v>2</v>
      </c>
      <c r="K58" s="70">
        <v>4</v>
      </c>
      <c r="L58" s="70">
        <v>1</v>
      </c>
      <c r="M58" s="68">
        <v>1</v>
      </c>
      <c r="N58" s="72">
        <v>0</v>
      </c>
      <c r="O58" s="73">
        <v>0</v>
      </c>
      <c r="Q58" s="56"/>
    </row>
    <row r="59" spans="1:17" ht="23.25">
      <c r="A59" s="42"/>
      <c r="B59" s="42"/>
      <c r="C59" s="42"/>
      <c r="D59" s="42"/>
      <c r="E59" s="42"/>
      <c r="F59" s="42"/>
      <c r="G59" s="42">
        <v>9995</v>
      </c>
      <c r="H59" s="70">
        <v>2</v>
      </c>
      <c r="I59" s="70"/>
      <c r="J59" s="70">
        <v>2</v>
      </c>
      <c r="K59" s="70">
        <v>4</v>
      </c>
      <c r="L59" s="70">
        <v>2</v>
      </c>
      <c r="M59" s="68">
        <v>1</v>
      </c>
      <c r="N59" s="72">
        <v>0</v>
      </c>
      <c r="O59" s="73">
        <v>0</v>
      </c>
      <c r="Q59" s="56"/>
    </row>
    <row r="60" spans="1:17" ht="23.25">
      <c r="A60" s="42"/>
      <c r="B60" s="42"/>
      <c r="C60" s="42"/>
      <c r="D60" s="42"/>
      <c r="E60" s="42"/>
      <c r="F60" s="42"/>
      <c r="G60" s="42"/>
      <c r="H60" s="70">
        <v>2</v>
      </c>
      <c r="I60" s="70"/>
      <c r="J60" s="70">
        <v>2</v>
      </c>
      <c r="K60" s="70">
        <v>4</v>
      </c>
      <c r="L60" s="70">
        <v>3</v>
      </c>
      <c r="M60" s="68">
        <v>1</v>
      </c>
      <c r="N60" s="72">
        <v>0</v>
      </c>
      <c r="O60" s="73">
        <v>0</v>
      </c>
      <c r="Q60" s="56"/>
    </row>
    <row r="61" spans="1:17" ht="23.25">
      <c r="A61" s="42"/>
      <c r="B61" s="42"/>
      <c r="C61" s="42"/>
      <c r="D61" s="42"/>
      <c r="E61" s="42"/>
      <c r="F61" s="42"/>
      <c r="G61" s="42">
        <v>9995</v>
      </c>
      <c r="H61" s="70">
        <v>2</v>
      </c>
      <c r="I61" s="70"/>
      <c r="J61" s="70">
        <v>2</v>
      </c>
      <c r="K61" s="70">
        <v>4</v>
      </c>
      <c r="L61" s="70">
        <v>4</v>
      </c>
      <c r="M61" s="68">
        <v>1</v>
      </c>
      <c r="N61" s="72">
        <v>0</v>
      </c>
      <c r="O61" s="73">
        <v>0</v>
      </c>
      <c r="Q61" s="56"/>
    </row>
    <row r="62" spans="1:17" ht="23.25">
      <c r="A62" s="42"/>
      <c r="B62" s="42"/>
      <c r="C62" s="42"/>
      <c r="D62" s="42"/>
      <c r="E62" s="42"/>
      <c r="F62" s="42"/>
      <c r="G62" s="42"/>
      <c r="H62" s="70">
        <v>2</v>
      </c>
      <c r="I62" s="70"/>
      <c r="J62" s="70">
        <v>2</v>
      </c>
      <c r="K62" s="70">
        <v>4</v>
      </c>
      <c r="L62" s="70">
        <v>4</v>
      </c>
      <c r="M62" s="68">
        <v>1</v>
      </c>
      <c r="N62" s="72">
        <v>0</v>
      </c>
      <c r="O62" s="73">
        <v>0</v>
      </c>
      <c r="Q62" s="56"/>
    </row>
    <row r="63" spans="1:17" ht="23.25">
      <c r="A63" s="42"/>
      <c r="B63" s="42"/>
      <c r="C63" s="42"/>
      <c r="D63" s="42"/>
      <c r="E63" s="42"/>
      <c r="F63" s="42"/>
      <c r="G63" s="42"/>
      <c r="H63" s="71">
        <v>2</v>
      </c>
      <c r="I63" s="70"/>
      <c r="J63" s="71">
        <v>2</v>
      </c>
      <c r="K63" s="71">
        <v>5</v>
      </c>
      <c r="L63" s="71"/>
      <c r="M63" s="74"/>
      <c r="N63" s="75">
        <f>N64+N66+N65+N67</f>
        <v>0</v>
      </c>
      <c r="O63" s="75">
        <f>O64+O66+O65+O67</f>
        <v>0</v>
      </c>
      <c r="Q63" s="56"/>
    </row>
    <row r="64" spans="1:18" ht="23.25">
      <c r="A64" s="42"/>
      <c r="B64" s="42"/>
      <c r="C64" s="42"/>
      <c r="D64" s="42"/>
      <c r="E64" s="42"/>
      <c r="F64" s="42"/>
      <c r="G64" s="42">
        <v>9995</v>
      </c>
      <c r="H64" s="70">
        <v>2</v>
      </c>
      <c r="I64" s="70"/>
      <c r="J64" s="70">
        <v>2</v>
      </c>
      <c r="K64" s="70">
        <v>5</v>
      </c>
      <c r="L64" s="70">
        <v>1</v>
      </c>
      <c r="M64" s="68">
        <v>1</v>
      </c>
      <c r="N64" s="72">
        <v>0</v>
      </c>
      <c r="O64" s="73">
        <v>0</v>
      </c>
      <c r="Q64" s="47"/>
      <c r="R64" s="47"/>
    </row>
    <row r="65" spans="1:18" ht="23.25">
      <c r="A65" s="42"/>
      <c r="B65" s="42"/>
      <c r="C65" s="42"/>
      <c r="D65" s="42"/>
      <c r="E65" s="42"/>
      <c r="F65" s="42"/>
      <c r="G65" s="42">
        <v>9995</v>
      </c>
      <c r="H65" s="70">
        <v>2</v>
      </c>
      <c r="I65" s="70"/>
      <c r="J65" s="70">
        <v>2</v>
      </c>
      <c r="K65" s="70">
        <v>5</v>
      </c>
      <c r="L65" s="70">
        <v>6</v>
      </c>
      <c r="M65" s="68">
        <v>1</v>
      </c>
      <c r="N65" s="72">
        <v>0</v>
      </c>
      <c r="O65" s="73">
        <v>0</v>
      </c>
      <c r="Q65" s="47"/>
      <c r="R65" s="47"/>
    </row>
    <row r="66" spans="1:18" ht="23.25">
      <c r="A66" s="42"/>
      <c r="B66" s="42"/>
      <c r="C66" s="42"/>
      <c r="D66" s="42"/>
      <c r="E66" s="42"/>
      <c r="F66" s="42"/>
      <c r="G66" s="42"/>
      <c r="H66" s="70">
        <v>2</v>
      </c>
      <c r="I66" s="70"/>
      <c r="J66" s="70">
        <v>2</v>
      </c>
      <c r="K66" s="70">
        <v>5</v>
      </c>
      <c r="L66" s="70">
        <v>8</v>
      </c>
      <c r="M66" s="68">
        <v>1</v>
      </c>
      <c r="N66" s="72">
        <v>0</v>
      </c>
      <c r="O66" s="73">
        <v>0</v>
      </c>
      <c r="Q66" s="47"/>
      <c r="R66" s="47"/>
    </row>
    <row r="67" spans="1:18" ht="23.25">
      <c r="A67" s="42"/>
      <c r="B67" s="42"/>
      <c r="C67" s="42"/>
      <c r="D67" s="42"/>
      <c r="E67" s="42"/>
      <c r="F67" s="42"/>
      <c r="G67" s="42"/>
      <c r="H67" s="70">
        <v>2</v>
      </c>
      <c r="I67" s="70"/>
      <c r="J67" s="70">
        <v>2</v>
      </c>
      <c r="K67" s="70">
        <v>5</v>
      </c>
      <c r="L67" s="70">
        <v>8</v>
      </c>
      <c r="M67" s="68">
        <v>1</v>
      </c>
      <c r="N67" s="72">
        <v>0</v>
      </c>
      <c r="O67" s="73">
        <v>0</v>
      </c>
      <c r="Q67" s="47"/>
      <c r="R67" s="47"/>
    </row>
    <row r="68" spans="1:18" ht="23.25">
      <c r="A68" s="42"/>
      <c r="B68" s="42"/>
      <c r="C68" s="42"/>
      <c r="D68" s="42"/>
      <c r="E68" s="42"/>
      <c r="F68" s="42"/>
      <c r="G68" s="42"/>
      <c r="H68" s="71">
        <v>2</v>
      </c>
      <c r="I68" s="70"/>
      <c r="J68" s="71">
        <v>2</v>
      </c>
      <c r="K68" s="71">
        <v>6</v>
      </c>
      <c r="L68" s="71"/>
      <c r="M68" s="74"/>
      <c r="N68" s="69">
        <f>SUM(N69:N70)</f>
        <v>0</v>
      </c>
      <c r="O68" s="69">
        <f>SUM(O69:O70)</f>
        <v>0</v>
      </c>
      <c r="P68" s="47"/>
      <c r="Q68" s="47"/>
      <c r="R68" s="47"/>
    </row>
    <row r="69" spans="1:18" ht="23.25">
      <c r="A69" s="42"/>
      <c r="B69" s="42"/>
      <c r="C69" s="42"/>
      <c r="D69" s="42"/>
      <c r="E69" s="42"/>
      <c r="F69" s="42"/>
      <c r="G69" s="42"/>
      <c r="H69" s="70">
        <v>2</v>
      </c>
      <c r="I69" s="70"/>
      <c r="J69" s="70">
        <v>2</v>
      </c>
      <c r="K69" s="70">
        <v>6</v>
      </c>
      <c r="L69" s="70">
        <v>3</v>
      </c>
      <c r="M69" s="68">
        <v>1</v>
      </c>
      <c r="N69" s="72">
        <v>0</v>
      </c>
      <c r="O69" s="73">
        <v>0</v>
      </c>
      <c r="P69" s="47"/>
      <c r="Q69" s="47"/>
      <c r="R69" s="47"/>
    </row>
    <row r="70" spans="1:18" ht="23.25">
      <c r="A70" s="42"/>
      <c r="B70" s="42"/>
      <c r="C70" s="42"/>
      <c r="D70" s="42"/>
      <c r="E70" s="42"/>
      <c r="F70" s="42"/>
      <c r="G70" s="42"/>
      <c r="H70" s="70">
        <v>2</v>
      </c>
      <c r="I70" s="70"/>
      <c r="J70" s="70">
        <v>2</v>
      </c>
      <c r="K70" s="70">
        <v>6</v>
      </c>
      <c r="L70" s="70">
        <v>3</v>
      </c>
      <c r="M70" s="68">
        <v>1</v>
      </c>
      <c r="N70" s="72">
        <v>0</v>
      </c>
      <c r="O70" s="73">
        <v>0</v>
      </c>
      <c r="P70" s="47"/>
      <c r="Q70" s="47"/>
      <c r="R70" s="47"/>
    </row>
    <row r="71" spans="1:20" ht="23.25">
      <c r="A71" s="42"/>
      <c r="B71" s="42"/>
      <c r="C71" s="42"/>
      <c r="D71" s="42"/>
      <c r="E71" s="42"/>
      <c r="F71" s="42"/>
      <c r="G71" s="42"/>
      <c r="H71" s="71">
        <v>2</v>
      </c>
      <c r="I71" s="71"/>
      <c r="J71" s="71">
        <v>2</v>
      </c>
      <c r="K71" s="71">
        <v>7</v>
      </c>
      <c r="L71" s="71"/>
      <c r="M71" s="74"/>
      <c r="N71" s="75">
        <f>N77+N78+N76+N73</f>
        <v>162680</v>
      </c>
      <c r="O71" s="75">
        <f>O77+O78+O76+O73</f>
        <v>0</v>
      </c>
      <c r="P71" s="75">
        <f>P72+P73+P74+P75+P76+P78</f>
        <v>0</v>
      </c>
      <c r="Q71" s="75">
        <f>Q72+Q73+Q74+Q75+Q76+Q78</f>
        <v>0</v>
      </c>
      <c r="R71" s="75">
        <f>R72+R73+R74+R75+R76+R78</f>
        <v>0</v>
      </c>
      <c r="S71" s="75">
        <f>S72+S73+S74+S75+S76+S78</f>
        <v>0</v>
      </c>
      <c r="T71" s="75">
        <f>T72+T73+T74+T75+T76+T78</f>
        <v>0</v>
      </c>
    </row>
    <row r="72" spans="1:18" ht="23.25">
      <c r="A72" s="42"/>
      <c r="B72" s="42"/>
      <c r="C72" s="42"/>
      <c r="D72" s="42"/>
      <c r="E72" s="42"/>
      <c r="F72" s="42"/>
      <c r="G72" s="42">
        <v>9995</v>
      </c>
      <c r="H72" s="70">
        <v>2</v>
      </c>
      <c r="I72" s="70"/>
      <c r="J72" s="70">
        <v>2</v>
      </c>
      <c r="K72" s="70">
        <v>7</v>
      </c>
      <c r="L72" s="70">
        <v>1</v>
      </c>
      <c r="M72" s="68">
        <v>1</v>
      </c>
      <c r="N72" s="77">
        <v>0</v>
      </c>
      <c r="O72" s="78">
        <v>0</v>
      </c>
      <c r="P72" s="47"/>
      <c r="Q72" s="47"/>
      <c r="R72" s="47"/>
    </row>
    <row r="73" spans="1:18" ht="23.25">
      <c r="A73" s="42"/>
      <c r="B73" s="42"/>
      <c r="C73" s="42"/>
      <c r="D73" s="42"/>
      <c r="E73" s="42"/>
      <c r="F73" s="42"/>
      <c r="G73" s="42"/>
      <c r="H73" s="70">
        <v>2</v>
      </c>
      <c r="I73" s="70"/>
      <c r="J73" s="70">
        <v>2</v>
      </c>
      <c r="K73" s="70">
        <v>7</v>
      </c>
      <c r="L73" s="70">
        <v>1</v>
      </c>
      <c r="M73" s="68">
        <v>2</v>
      </c>
      <c r="N73" s="72">
        <v>0</v>
      </c>
      <c r="O73" s="73">
        <v>0</v>
      </c>
      <c r="P73" s="59"/>
      <c r="Q73" s="59"/>
      <c r="R73" s="47"/>
    </row>
    <row r="74" spans="1:18" ht="23.25">
      <c r="A74" s="42"/>
      <c r="B74" s="42"/>
      <c r="C74" s="42"/>
      <c r="D74" s="42"/>
      <c r="E74" s="42"/>
      <c r="F74" s="42"/>
      <c r="G74" s="42"/>
      <c r="H74" s="70">
        <v>2</v>
      </c>
      <c r="I74" s="70"/>
      <c r="J74" s="70">
        <v>2</v>
      </c>
      <c r="K74" s="70">
        <v>7</v>
      </c>
      <c r="L74" s="70">
        <v>1</v>
      </c>
      <c r="M74" s="68">
        <v>6</v>
      </c>
      <c r="N74" s="72">
        <v>0</v>
      </c>
      <c r="O74" s="73">
        <v>0</v>
      </c>
      <c r="P74" s="59"/>
      <c r="Q74" s="59"/>
      <c r="R74" s="47"/>
    </row>
    <row r="75" spans="1:18" ht="23.25">
      <c r="A75" s="42"/>
      <c r="B75" s="42"/>
      <c r="C75" s="42"/>
      <c r="D75" s="42"/>
      <c r="E75" s="42"/>
      <c r="F75" s="42"/>
      <c r="G75" s="42">
        <v>9995</v>
      </c>
      <c r="H75" s="70">
        <v>2</v>
      </c>
      <c r="I75" s="70"/>
      <c r="J75" s="70">
        <v>2</v>
      </c>
      <c r="K75" s="70">
        <v>7</v>
      </c>
      <c r="L75" s="70">
        <v>7</v>
      </c>
      <c r="M75" s="68">
        <v>7</v>
      </c>
      <c r="N75" s="72">
        <v>0</v>
      </c>
      <c r="O75" s="73">
        <v>0</v>
      </c>
      <c r="P75" s="59"/>
      <c r="Q75" s="59"/>
      <c r="R75" s="47"/>
    </row>
    <row r="76" spans="1:18" ht="23.25">
      <c r="A76" s="42"/>
      <c r="B76" s="42"/>
      <c r="C76" s="42"/>
      <c r="D76" s="42"/>
      <c r="E76" s="42"/>
      <c r="F76" s="42"/>
      <c r="G76" s="42">
        <v>9995</v>
      </c>
      <c r="H76" s="70">
        <v>2</v>
      </c>
      <c r="I76" s="70"/>
      <c r="J76" s="70">
        <v>2</v>
      </c>
      <c r="K76" s="70">
        <v>7</v>
      </c>
      <c r="L76" s="70">
        <v>2</v>
      </c>
      <c r="M76" s="68">
        <v>1</v>
      </c>
      <c r="N76" s="72">
        <v>74930</v>
      </c>
      <c r="O76" s="73">
        <v>0</v>
      </c>
      <c r="P76" s="59"/>
      <c r="Q76" s="59"/>
      <c r="R76" s="47"/>
    </row>
    <row r="77" spans="1:18" ht="23.25">
      <c r="A77" s="42"/>
      <c r="B77" s="42"/>
      <c r="C77" s="42"/>
      <c r="D77" s="42"/>
      <c r="E77" s="42"/>
      <c r="F77" s="42"/>
      <c r="G77" s="42">
        <v>9995</v>
      </c>
      <c r="H77" s="70">
        <v>2</v>
      </c>
      <c r="I77" s="70"/>
      <c r="J77" s="70">
        <v>2</v>
      </c>
      <c r="K77" s="70">
        <v>7</v>
      </c>
      <c r="L77" s="70">
        <v>2</v>
      </c>
      <c r="M77" s="68">
        <v>2</v>
      </c>
      <c r="N77" s="72">
        <v>0</v>
      </c>
      <c r="O77" s="73">
        <v>0</v>
      </c>
      <c r="P77" s="59"/>
      <c r="Q77" s="59"/>
      <c r="R77" s="47"/>
    </row>
    <row r="78" spans="1:18" ht="23.25">
      <c r="A78" s="42"/>
      <c r="B78" s="42"/>
      <c r="C78" s="42"/>
      <c r="D78" s="42"/>
      <c r="E78" s="42"/>
      <c r="F78" s="42"/>
      <c r="G78" s="42"/>
      <c r="H78" s="70">
        <v>2</v>
      </c>
      <c r="I78" s="70"/>
      <c r="J78" s="70">
        <v>2</v>
      </c>
      <c r="K78" s="70">
        <v>7</v>
      </c>
      <c r="L78" s="70">
        <v>2</v>
      </c>
      <c r="M78" s="68">
        <v>6</v>
      </c>
      <c r="N78" s="72">
        <v>87750</v>
      </c>
      <c r="O78" s="73"/>
      <c r="P78" s="59"/>
      <c r="Q78" s="59"/>
      <c r="R78" s="47"/>
    </row>
    <row r="79" spans="1:18" ht="23.25">
      <c r="A79" s="42"/>
      <c r="B79" s="42"/>
      <c r="C79" s="42"/>
      <c r="D79" s="42"/>
      <c r="E79" s="42"/>
      <c r="F79" s="42"/>
      <c r="G79" s="42"/>
      <c r="H79" s="71">
        <v>2</v>
      </c>
      <c r="I79" s="70"/>
      <c r="J79" s="71">
        <v>2</v>
      </c>
      <c r="K79" s="71">
        <v>8</v>
      </c>
      <c r="L79" s="70"/>
      <c r="M79" s="68"/>
      <c r="N79" s="69">
        <f>SUM(N80:N84)+N85+N86+N87+N88+N89</f>
        <v>0</v>
      </c>
      <c r="O79" s="69">
        <f>SUM(O80:O84)+O85+O86+O87+O88+O89</f>
        <v>0</v>
      </c>
      <c r="P79" s="47"/>
      <c r="Q79" s="47"/>
      <c r="R79" s="47"/>
    </row>
    <row r="80" spans="1:18" ht="23.25">
      <c r="A80" s="42"/>
      <c r="B80" s="42"/>
      <c r="C80" s="42"/>
      <c r="D80" s="42"/>
      <c r="E80" s="42"/>
      <c r="F80" s="42"/>
      <c r="G80" s="42"/>
      <c r="H80" s="70">
        <v>2</v>
      </c>
      <c r="I80" s="70"/>
      <c r="J80" s="70">
        <v>2</v>
      </c>
      <c r="K80" s="70">
        <v>8</v>
      </c>
      <c r="L80" s="70">
        <v>1</v>
      </c>
      <c r="M80" s="68"/>
      <c r="N80" s="72">
        <v>0</v>
      </c>
      <c r="O80" s="73">
        <v>0</v>
      </c>
      <c r="P80" s="47"/>
      <c r="Q80" s="47"/>
      <c r="R80" s="47"/>
    </row>
    <row r="81" spans="1:18" ht="23.25">
      <c r="A81" s="42"/>
      <c r="B81" s="42"/>
      <c r="C81" s="42"/>
      <c r="D81" s="42"/>
      <c r="E81" s="42"/>
      <c r="F81" s="42"/>
      <c r="G81" s="42">
        <v>9995</v>
      </c>
      <c r="H81" s="70">
        <v>2</v>
      </c>
      <c r="I81" s="70"/>
      <c r="J81" s="70">
        <v>2</v>
      </c>
      <c r="K81" s="70">
        <v>8</v>
      </c>
      <c r="L81" s="70">
        <v>2</v>
      </c>
      <c r="M81" s="68">
        <v>1</v>
      </c>
      <c r="N81" s="151">
        <v>0</v>
      </c>
      <c r="O81" s="73">
        <v>0</v>
      </c>
      <c r="P81" s="59"/>
      <c r="Q81" s="59"/>
      <c r="R81" s="59"/>
    </row>
    <row r="82" spans="1:18" ht="23.25">
      <c r="A82" s="42"/>
      <c r="B82" s="42"/>
      <c r="C82" s="42"/>
      <c r="D82" s="42"/>
      <c r="E82" s="42"/>
      <c r="F82" s="42"/>
      <c r="G82" s="42">
        <v>9995</v>
      </c>
      <c r="H82" s="70">
        <v>2</v>
      </c>
      <c r="I82" s="70"/>
      <c r="J82" s="70">
        <v>2</v>
      </c>
      <c r="K82" s="70">
        <v>8</v>
      </c>
      <c r="L82" s="70">
        <v>5</v>
      </c>
      <c r="M82" s="68">
        <v>2</v>
      </c>
      <c r="N82" s="72">
        <v>0</v>
      </c>
      <c r="O82" s="73">
        <v>0</v>
      </c>
      <c r="P82" s="59"/>
      <c r="Q82" s="59"/>
      <c r="R82" s="59"/>
    </row>
    <row r="83" spans="1:18" ht="23.25">
      <c r="A83" s="42"/>
      <c r="B83" s="42"/>
      <c r="C83" s="42"/>
      <c r="D83" s="42"/>
      <c r="E83" s="42"/>
      <c r="F83" s="42"/>
      <c r="G83" s="42"/>
      <c r="H83" s="70">
        <v>2</v>
      </c>
      <c r="I83" s="70"/>
      <c r="J83" s="70">
        <v>2</v>
      </c>
      <c r="K83" s="70">
        <v>8</v>
      </c>
      <c r="L83" s="70">
        <v>6</v>
      </c>
      <c r="M83" s="68">
        <v>1</v>
      </c>
      <c r="N83" s="72">
        <v>0</v>
      </c>
      <c r="O83" s="73">
        <v>0</v>
      </c>
      <c r="P83" s="59"/>
      <c r="Q83" s="59"/>
      <c r="R83" s="59"/>
    </row>
    <row r="84" spans="1:18" ht="23.25">
      <c r="A84" s="42"/>
      <c r="B84" s="42"/>
      <c r="C84" s="42"/>
      <c r="D84" s="42"/>
      <c r="E84" s="42"/>
      <c r="F84" s="42"/>
      <c r="G84" s="42"/>
      <c r="H84" s="70">
        <v>2</v>
      </c>
      <c r="I84" s="70"/>
      <c r="J84" s="70">
        <v>2</v>
      </c>
      <c r="K84" s="70">
        <v>8</v>
      </c>
      <c r="L84" s="70">
        <v>7</v>
      </c>
      <c r="M84" s="68">
        <v>2</v>
      </c>
      <c r="N84" s="72">
        <v>0</v>
      </c>
      <c r="O84" s="73">
        <v>0</v>
      </c>
      <c r="P84" s="47"/>
      <c r="Q84" s="47"/>
      <c r="R84" s="47"/>
    </row>
    <row r="85" spans="1:18" ht="23.25">
      <c r="A85" s="42"/>
      <c r="B85" s="146"/>
      <c r="C85" s="146"/>
      <c r="D85" s="42"/>
      <c r="E85" s="146"/>
      <c r="F85" s="146"/>
      <c r="G85" s="146">
        <v>9995</v>
      </c>
      <c r="H85" s="70">
        <v>2</v>
      </c>
      <c r="I85" s="70"/>
      <c r="J85" s="70">
        <v>2</v>
      </c>
      <c r="K85" s="70">
        <v>8</v>
      </c>
      <c r="L85" s="70">
        <v>7</v>
      </c>
      <c r="M85" s="68">
        <v>4</v>
      </c>
      <c r="N85" s="72">
        <v>0</v>
      </c>
      <c r="O85" s="73">
        <v>0</v>
      </c>
      <c r="P85" s="47"/>
      <c r="Q85" s="47"/>
      <c r="R85" s="47"/>
    </row>
    <row r="86" spans="1:18" ht="23.25">
      <c r="A86" s="42"/>
      <c r="B86" s="146"/>
      <c r="C86" s="146"/>
      <c r="D86" s="42"/>
      <c r="E86" s="146"/>
      <c r="F86" s="146"/>
      <c r="G86" s="146"/>
      <c r="H86" s="70">
        <v>2</v>
      </c>
      <c r="I86" s="70"/>
      <c r="J86" s="70">
        <v>2</v>
      </c>
      <c r="K86" s="70">
        <v>8</v>
      </c>
      <c r="L86" s="70">
        <v>7</v>
      </c>
      <c r="M86" s="68">
        <v>5</v>
      </c>
      <c r="N86" s="72">
        <v>0</v>
      </c>
      <c r="O86" s="73">
        <v>0</v>
      </c>
      <c r="P86" s="47"/>
      <c r="Q86" s="47"/>
      <c r="R86" s="47"/>
    </row>
    <row r="87" spans="1:18" ht="23.25">
      <c r="A87" s="42"/>
      <c r="B87" s="146"/>
      <c r="C87" s="146"/>
      <c r="D87" s="42"/>
      <c r="E87" s="146"/>
      <c r="F87" s="146"/>
      <c r="G87" s="146">
        <v>9995</v>
      </c>
      <c r="H87" s="70">
        <v>2</v>
      </c>
      <c r="I87" s="70"/>
      <c r="J87" s="70">
        <v>2</v>
      </c>
      <c r="K87" s="70">
        <v>8</v>
      </c>
      <c r="L87" s="70">
        <v>7</v>
      </c>
      <c r="M87" s="68">
        <v>6</v>
      </c>
      <c r="N87" s="72">
        <v>0</v>
      </c>
      <c r="O87" s="73">
        <v>0</v>
      </c>
      <c r="P87" s="47"/>
      <c r="Q87" s="47"/>
      <c r="R87" s="47"/>
    </row>
    <row r="88" spans="1:18" ht="23.25">
      <c r="A88" s="42"/>
      <c r="B88" s="146"/>
      <c r="C88" s="146"/>
      <c r="D88" s="42"/>
      <c r="E88" s="146"/>
      <c r="F88" s="146"/>
      <c r="G88" s="146"/>
      <c r="H88" s="70">
        <v>2</v>
      </c>
      <c r="I88" s="70"/>
      <c r="J88" s="70">
        <v>2</v>
      </c>
      <c r="K88" s="70">
        <v>8</v>
      </c>
      <c r="L88" s="70">
        <v>7</v>
      </c>
      <c r="M88" s="68">
        <v>6</v>
      </c>
      <c r="N88" s="72">
        <v>0</v>
      </c>
      <c r="O88" s="73">
        <v>0</v>
      </c>
      <c r="P88" s="47"/>
      <c r="Q88" s="47"/>
      <c r="R88" s="47"/>
    </row>
    <row r="89" spans="1:18" ht="23.25">
      <c r="A89" s="42"/>
      <c r="B89" s="146"/>
      <c r="C89" s="146"/>
      <c r="D89" s="42"/>
      <c r="E89" s="146"/>
      <c r="F89" s="146"/>
      <c r="G89" s="146"/>
      <c r="H89" s="70">
        <v>2</v>
      </c>
      <c r="I89" s="70"/>
      <c r="J89" s="70">
        <v>2</v>
      </c>
      <c r="K89" s="70">
        <v>8</v>
      </c>
      <c r="L89" s="70">
        <v>8</v>
      </c>
      <c r="M89" s="68">
        <v>1</v>
      </c>
      <c r="N89" s="72">
        <v>0</v>
      </c>
      <c r="O89" s="73">
        <v>0</v>
      </c>
      <c r="P89" s="47"/>
      <c r="Q89" s="47"/>
      <c r="R89" s="47"/>
    </row>
    <row r="90" spans="1:18" ht="23.25">
      <c r="A90" s="42"/>
      <c r="B90" s="146"/>
      <c r="C90" s="146"/>
      <c r="D90" s="42"/>
      <c r="E90" s="146"/>
      <c r="F90" s="146"/>
      <c r="G90" s="146"/>
      <c r="H90" s="70"/>
      <c r="I90" s="70"/>
      <c r="J90" s="70"/>
      <c r="K90" s="70"/>
      <c r="L90" s="70"/>
      <c r="M90" s="68"/>
      <c r="N90" s="72"/>
      <c r="O90" s="73"/>
      <c r="P90" s="47"/>
      <c r="Q90" s="47"/>
      <c r="R90" s="47"/>
    </row>
    <row r="91" spans="1:18" ht="24" thickBot="1">
      <c r="A91" s="115"/>
      <c r="B91" s="116"/>
      <c r="C91" s="116"/>
      <c r="D91" s="115"/>
      <c r="E91" s="116"/>
      <c r="F91" s="116"/>
      <c r="G91" s="116"/>
      <c r="H91" s="237" t="s">
        <v>30</v>
      </c>
      <c r="I91" s="237"/>
      <c r="J91" s="237"/>
      <c r="K91" s="237"/>
      <c r="L91" s="237"/>
      <c r="M91" s="79"/>
      <c r="N91" s="80">
        <f>N16+N40</f>
        <v>7089638</v>
      </c>
      <c r="O91" s="80">
        <f>O16+O40</f>
        <v>6703605</v>
      </c>
      <c r="P91" s="47"/>
      <c r="Q91" s="47"/>
      <c r="R91" s="47"/>
    </row>
    <row r="92" spans="1:18" ht="15.75" thickTop="1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7"/>
      <c r="O92" s="117"/>
      <c r="P92" s="47"/>
      <c r="Q92" s="47"/>
      <c r="R92" s="47"/>
    </row>
    <row r="93" spans="1:18" ht="1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7"/>
      <c r="O93" s="117"/>
      <c r="P93" s="47"/>
      <c r="Q93" s="47"/>
      <c r="R93" s="47"/>
    </row>
    <row r="94" spans="1:18" ht="1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Q94" s="47"/>
      <c r="R94" s="47"/>
    </row>
    <row r="95" spans="1:18" ht="1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Q95" s="47"/>
      <c r="R95" s="47"/>
    </row>
    <row r="96" spans="1:18" ht="1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Q96" s="47"/>
      <c r="R96" s="47"/>
    </row>
    <row r="97" spans="1:18" ht="1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Q97" s="47"/>
      <c r="R97" s="47"/>
    </row>
    <row r="98" spans="1:18" ht="1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Q98" s="47"/>
      <c r="R98" s="47"/>
    </row>
    <row r="99" spans="1:18" ht="1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Q99" s="47"/>
      <c r="R99" s="47"/>
    </row>
    <row r="100" spans="1:18" ht="1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Q100" s="47"/>
      <c r="R100" s="47"/>
    </row>
    <row r="101" spans="1:15" ht="15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</row>
    <row r="102" spans="1:15" ht="15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</row>
    <row r="103" spans="1:15" ht="15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</row>
    <row r="104" spans="1:15" ht="15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</row>
    <row r="105" spans="1:15" ht="15">
      <c r="A105" s="119"/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</row>
    <row r="106" spans="1:15" ht="15.75">
      <c r="A106" s="243" t="s">
        <v>21</v>
      </c>
      <c r="B106" s="244"/>
      <c r="C106" s="244"/>
      <c r="D106" s="244"/>
      <c r="E106" s="244"/>
      <c r="F106" s="244"/>
      <c r="G106" s="244"/>
      <c r="H106" s="244"/>
      <c r="I106" s="244"/>
      <c r="J106" s="244"/>
      <c r="K106" s="244"/>
      <c r="L106" s="244"/>
      <c r="M106" s="244"/>
      <c r="N106" s="244"/>
      <c r="O106" s="245"/>
    </row>
    <row r="107" spans="1:15" ht="15.75">
      <c r="A107" s="120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246" t="s">
        <v>26</v>
      </c>
      <c r="O107" s="247"/>
    </row>
    <row r="108" spans="1:15" ht="15.75">
      <c r="A108" s="120"/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21"/>
    </row>
    <row r="109" spans="1:15" ht="15">
      <c r="A109" s="126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27"/>
    </row>
    <row r="110" spans="1:15" ht="15.75">
      <c r="A110" s="128" t="s">
        <v>28</v>
      </c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2"/>
      <c r="N110" s="248" t="s">
        <v>27</v>
      </c>
      <c r="O110" s="249"/>
    </row>
    <row r="111" spans="1:15" ht="15.75">
      <c r="A111" s="128" t="s">
        <v>29</v>
      </c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2"/>
      <c r="N111" s="129" t="s">
        <v>2</v>
      </c>
      <c r="O111" s="130"/>
    </row>
    <row r="112" spans="1:15" ht="15.75">
      <c r="A112" s="128" t="s">
        <v>45</v>
      </c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2"/>
      <c r="N112" s="129" t="s">
        <v>1</v>
      </c>
      <c r="O112" s="130"/>
    </row>
    <row r="113" spans="1:15" ht="15.75">
      <c r="A113" s="128" t="s">
        <v>43</v>
      </c>
      <c r="B113" s="114"/>
      <c r="C113" s="114"/>
      <c r="D113" s="114"/>
      <c r="E113" s="112"/>
      <c r="F113" s="112"/>
      <c r="G113" s="112"/>
      <c r="H113" s="112"/>
      <c r="I113" s="112"/>
      <c r="J113" s="112"/>
      <c r="K113" s="112"/>
      <c r="L113" s="112"/>
      <c r="M113" s="112"/>
      <c r="N113" s="131" t="s">
        <v>0</v>
      </c>
      <c r="O113" s="132"/>
    </row>
    <row r="114" spans="1:15" ht="16.5" thickBot="1">
      <c r="A114" s="133" t="s">
        <v>38</v>
      </c>
      <c r="B114" s="134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4"/>
      <c r="O114" s="136"/>
    </row>
    <row r="115" spans="1:15" ht="15.75" thickBot="1">
      <c r="A115" s="137"/>
      <c r="B115" s="138"/>
      <c r="C115" s="138"/>
      <c r="D115" s="138"/>
      <c r="E115" s="138"/>
      <c r="F115" s="138"/>
      <c r="G115" s="138"/>
      <c r="H115" s="138"/>
      <c r="I115" s="138"/>
      <c r="J115" s="138"/>
      <c r="K115" s="138"/>
      <c r="L115" s="138"/>
      <c r="M115" s="112"/>
      <c r="N115" s="135"/>
      <c r="O115" s="137"/>
    </row>
    <row r="116" spans="1:15" ht="15.75">
      <c r="A116" s="228" t="s">
        <v>23</v>
      </c>
      <c r="B116" s="229"/>
      <c r="C116" s="229"/>
      <c r="D116" s="229"/>
      <c r="E116" s="229"/>
      <c r="F116" s="229"/>
      <c r="G116" s="229"/>
      <c r="H116" s="229"/>
      <c r="I116" s="229"/>
      <c r="J116" s="229"/>
      <c r="K116" s="229"/>
      <c r="L116" s="230"/>
      <c r="M116" s="229" t="s">
        <v>20</v>
      </c>
      <c r="N116" s="229"/>
      <c r="O116" s="231"/>
    </row>
    <row r="117" spans="1:15" ht="15.75">
      <c r="A117" s="232" t="s">
        <v>18</v>
      </c>
      <c r="B117" s="233"/>
      <c r="C117" s="232"/>
      <c r="D117" s="232"/>
      <c r="E117" s="232"/>
      <c r="F117" s="232"/>
      <c r="G117" s="232"/>
      <c r="H117" s="232"/>
      <c r="I117" s="232"/>
      <c r="J117" s="234" t="s">
        <v>6</v>
      </c>
      <c r="K117" s="235"/>
      <c r="L117" s="236"/>
      <c r="M117" s="118" t="s">
        <v>11</v>
      </c>
      <c r="N117" s="105" t="s">
        <v>12</v>
      </c>
      <c r="O117" s="121" t="s">
        <v>13</v>
      </c>
    </row>
    <row r="118" spans="1:15" ht="48" thickBot="1">
      <c r="A118" s="106" t="s">
        <v>3</v>
      </c>
      <c r="B118" s="107" t="s">
        <v>25</v>
      </c>
      <c r="C118" s="106" t="s">
        <v>4</v>
      </c>
      <c r="D118" s="106" t="s">
        <v>22</v>
      </c>
      <c r="E118" s="139" t="s">
        <v>14</v>
      </c>
      <c r="F118" s="106" t="s">
        <v>10</v>
      </c>
      <c r="G118" s="106" t="s">
        <v>5</v>
      </c>
      <c r="H118" s="106" t="s">
        <v>32</v>
      </c>
      <c r="I118" s="108"/>
      <c r="J118" s="106" t="s">
        <v>7</v>
      </c>
      <c r="K118" s="108" t="s">
        <v>8</v>
      </c>
      <c r="L118" s="108" t="s">
        <v>9</v>
      </c>
      <c r="M118" s="109" t="s">
        <v>16</v>
      </c>
      <c r="N118" s="140" t="s">
        <v>17</v>
      </c>
      <c r="O118" s="141" t="s">
        <v>24</v>
      </c>
    </row>
    <row r="119" spans="1:15" ht="26.25">
      <c r="A119" s="113"/>
      <c r="B119" s="113"/>
      <c r="C119" s="113"/>
      <c r="D119" s="113"/>
      <c r="E119" s="113"/>
      <c r="F119" s="113"/>
      <c r="G119" s="113"/>
      <c r="H119" s="87">
        <v>2</v>
      </c>
      <c r="I119" s="86"/>
      <c r="J119" s="87">
        <v>3</v>
      </c>
      <c r="K119" s="86"/>
      <c r="L119" s="86"/>
      <c r="M119" s="84"/>
      <c r="N119" s="85">
        <f>N120+N129+N134+N139+N143+N148+N159+N176</f>
        <v>335855</v>
      </c>
      <c r="O119" s="85">
        <f>O120+O129+O134+O139+O143+O148+O159+O176</f>
        <v>0</v>
      </c>
    </row>
    <row r="120" spans="1:15" ht="23.25">
      <c r="A120" s="70"/>
      <c r="B120" s="70"/>
      <c r="C120" s="70"/>
      <c r="D120" s="70"/>
      <c r="E120" s="70"/>
      <c r="F120" s="70"/>
      <c r="G120" s="70"/>
      <c r="H120" s="71">
        <v>2</v>
      </c>
      <c r="I120" s="70"/>
      <c r="J120" s="71">
        <v>3</v>
      </c>
      <c r="K120" s="71">
        <v>1</v>
      </c>
      <c r="L120" s="71"/>
      <c r="M120" s="74"/>
      <c r="N120" s="69">
        <f>SUM(N121:N126)+N127+N128</f>
        <v>0</v>
      </c>
      <c r="O120" s="69">
        <f>SUM(O121:O126)+O127+O128</f>
        <v>0</v>
      </c>
    </row>
    <row r="121" spans="1:15" ht="23.25">
      <c r="A121" s="70"/>
      <c r="B121" s="70"/>
      <c r="C121" s="70"/>
      <c r="D121" s="70"/>
      <c r="E121" s="70"/>
      <c r="F121" s="70"/>
      <c r="G121" s="70">
        <v>100</v>
      </c>
      <c r="H121" s="70">
        <v>2</v>
      </c>
      <c r="I121" s="70"/>
      <c r="J121" s="70">
        <v>3</v>
      </c>
      <c r="K121" s="70">
        <v>1</v>
      </c>
      <c r="L121" s="70">
        <v>1</v>
      </c>
      <c r="M121" s="68">
        <v>1</v>
      </c>
      <c r="N121" s="81">
        <v>0</v>
      </c>
      <c r="O121" s="72">
        <v>0</v>
      </c>
    </row>
    <row r="122" spans="1:15" ht="23.25">
      <c r="A122" s="70"/>
      <c r="B122" s="70"/>
      <c r="C122" s="70"/>
      <c r="D122" s="70"/>
      <c r="E122" s="70"/>
      <c r="F122" s="70"/>
      <c r="G122" s="70">
        <v>9995</v>
      </c>
      <c r="H122" s="70">
        <v>2</v>
      </c>
      <c r="I122" s="70"/>
      <c r="J122" s="70">
        <v>3</v>
      </c>
      <c r="K122" s="70">
        <v>1</v>
      </c>
      <c r="L122" s="70">
        <v>1</v>
      </c>
      <c r="M122" s="68">
        <v>1</v>
      </c>
      <c r="N122" s="81">
        <v>0</v>
      </c>
      <c r="O122" s="72">
        <v>0</v>
      </c>
    </row>
    <row r="123" spans="1:15" ht="23.25">
      <c r="A123" s="70"/>
      <c r="B123" s="70"/>
      <c r="C123" s="70"/>
      <c r="D123" s="70"/>
      <c r="E123" s="70"/>
      <c r="F123" s="70"/>
      <c r="G123" s="70"/>
      <c r="H123" s="70">
        <v>2</v>
      </c>
      <c r="I123" s="70"/>
      <c r="J123" s="70">
        <v>3</v>
      </c>
      <c r="K123" s="70">
        <v>1</v>
      </c>
      <c r="L123" s="70">
        <v>2</v>
      </c>
      <c r="M123" s="68"/>
      <c r="N123" s="81">
        <v>0</v>
      </c>
      <c r="O123" s="72">
        <v>0</v>
      </c>
    </row>
    <row r="124" spans="1:15" ht="23.25">
      <c r="A124" s="68"/>
      <c r="B124" s="68"/>
      <c r="C124" s="68"/>
      <c r="D124" s="68"/>
      <c r="E124" s="68"/>
      <c r="F124" s="68"/>
      <c r="G124" s="68"/>
      <c r="H124" s="68">
        <v>2</v>
      </c>
      <c r="I124" s="68"/>
      <c r="J124" s="68">
        <v>3</v>
      </c>
      <c r="K124" s="68">
        <v>1</v>
      </c>
      <c r="L124" s="68">
        <v>2</v>
      </c>
      <c r="M124" s="68">
        <v>1</v>
      </c>
      <c r="N124" s="81">
        <v>0</v>
      </c>
      <c r="O124" s="72">
        <v>0</v>
      </c>
    </row>
    <row r="125" spans="1:15" ht="23.25">
      <c r="A125" s="68">
        <v>11</v>
      </c>
      <c r="B125" s="68"/>
      <c r="C125" s="68"/>
      <c r="D125" s="68">
        <v>1</v>
      </c>
      <c r="E125" s="68"/>
      <c r="F125" s="68"/>
      <c r="G125" s="68"/>
      <c r="H125" s="68">
        <v>2</v>
      </c>
      <c r="I125" s="68"/>
      <c r="J125" s="68">
        <v>3</v>
      </c>
      <c r="K125" s="68">
        <v>1</v>
      </c>
      <c r="L125" s="68">
        <v>2</v>
      </c>
      <c r="M125" s="68">
        <v>1</v>
      </c>
      <c r="N125" s="77">
        <v>0</v>
      </c>
      <c r="O125" s="77">
        <v>0</v>
      </c>
    </row>
    <row r="126" spans="1:15" ht="23.25">
      <c r="A126" s="70"/>
      <c r="B126" s="70"/>
      <c r="C126" s="70"/>
      <c r="D126" s="70"/>
      <c r="E126" s="70"/>
      <c r="F126" s="82"/>
      <c r="G126" s="82"/>
      <c r="H126" s="82">
        <v>2</v>
      </c>
      <c r="I126" s="68"/>
      <c r="J126" s="70">
        <v>3</v>
      </c>
      <c r="K126" s="82">
        <v>1</v>
      </c>
      <c r="L126" s="68">
        <v>3</v>
      </c>
      <c r="M126" s="68">
        <v>1</v>
      </c>
      <c r="N126" s="77">
        <v>0</v>
      </c>
      <c r="O126" s="77">
        <v>0</v>
      </c>
    </row>
    <row r="127" spans="1:15" ht="23.25">
      <c r="A127" s="70"/>
      <c r="B127" s="70"/>
      <c r="C127" s="70"/>
      <c r="D127" s="70"/>
      <c r="E127" s="70"/>
      <c r="F127" s="82"/>
      <c r="G127" s="82"/>
      <c r="H127" s="82">
        <v>2</v>
      </c>
      <c r="I127" s="68"/>
      <c r="J127" s="70">
        <v>3</v>
      </c>
      <c r="K127" s="82">
        <v>1</v>
      </c>
      <c r="L127" s="68">
        <v>3</v>
      </c>
      <c r="M127" s="68">
        <v>2</v>
      </c>
      <c r="N127" s="77">
        <v>0</v>
      </c>
      <c r="O127" s="77">
        <v>0</v>
      </c>
    </row>
    <row r="128" spans="1:15" ht="23.25">
      <c r="A128" s="70"/>
      <c r="B128" s="70"/>
      <c r="C128" s="70"/>
      <c r="D128" s="70"/>
      <c r="E128" s="70"/>
      <c r="F128" s="82"/>
      <c r="G128" s="82">
        <v>9995</v>
      </c>
      <c r="H128" s="82">
        <v>2</v>
      </c>
      <c r="I128" s="68"/>
      <c r="J128" s="70">
        <v>3</v>
      </c>
      <c r="K128" s="82">
        <v>1</v>
      </c>
      <c r="L128" s="68">
        <v>3</v>
      </c>
      <c r="M128" s="68">
        <v>3</v>
      </c>
      <c r="N128" s="77">
        <v>0</v>
      </c>
      <c r="O128" s="77">
        <v>0</v>
      </c>
    </row>
    <row r="129" spans="1:15" ht="23.25">
      <c r="A129" s="70">
        <v>11</v>
      </c>
      <c r="B129" s="70"/>
      <c r="C129" s="70"/>
      <c r="D129" s="70">
        <v>1</v>
      </c>
      <c r="E129" s="70"/>
      <c r="F129" s="82">
        <v>331</v>
      </c>
      <c r="G129" s="82"/>
      <c r="H129" s="147">
        <v>2</v>
      </c>
      <c r="I129" s="74"/>
      <c r="J129" s="71">
        <v>3</v>
      </c>
      <c r="K129" s="147">
        <v>2</v>
      </c>
      <c r="L129" s="74"/>
      <c r="M129" s="68"/>
      <c r="N129" s="69">
        <f>N130+N131+N132+N133</f>
        <v>3180</v>
      </c>
      <c r="O129" s="69">
        <f>O130+O131+O132+O133</f>
        <v>0</v>
      </c>
    </row>
    <row r="130" spans="1:15" ht="23.25">
      <c r="A130" s="70"/>
      <c r="B130" s="70"/>
      <c r="C130" s="70"/>
      <c r="D130" s="70"/>
      <c r="E130" s="70"/>
      <c r="F130" s="82"/>
      <c r="G130" s="82"/>
      <c r="H130" s="70">
        <v>2</v>
      </c>
      <c r="I130" s="82"/>
      <c r="J130" s="70">
        <v>3</v>
      </c>
      <c r="K130" s="70">
        <v>2</v>
      </c>
      <c r="L130" s="70">
        <v>1</v>
      </c>
      <c r="M130" s="68"/>
      <c r="N130" s="77">
        <v>0</v>
      </c>
      <c r="O130" s="77">
        <v>0</v>
      </c>
    </row>
    <row r="131" spans="1:15" ht="23.25">
      <c r="A131" s="70"/>
      <c r="B131" s="70"/>
      <c r="C131" s="70"/>
      <c r="D131" s="70"/>
      <c r="E131" s="70"/>
      <c r="F131" s="82"/>
      <c r="G131" s="82"/>
      <c r="H131" s="70">
        <v>2</v>
      </c>
      <c r="I131" s="82"/>
      <c r="J131" s="70">
        <v>3</v>
      </c>
      <c r="K131" s="70">
        <v>2</v>
      </c>
      <c r="L131" s="70">
        <v>2</v>
      </c>
      <c r="M131" s="68"/>
      <c r="N131" s="77">
        <v>3180</v>
      </c>
      <c r="O131" s="77">
        <v>0</v>
      </c>
    </row>
    <row r="132" spans="1:15" ht="23.25">
      <c r="A132" s="70"/>
      <c r="B132" s="70"/>
      <c r="C132" s="70"/>
      <c r="D132" s="70"/>
      <c r="E132" s="70"/>
      <c r="F132" s="82"/>
      <c r="G132" s="82"/>
      <c r="H132" s="70">
        <v>2</v>
      </c>
      <c r="I132" s="82"/>
      <c r="J132" s="70">
        <v>3</v>
      </c>
      <c r="K132" s="70">
        <v>2</v>
      </c>
      <c r="L132" s="70">
        <v>3</v>
      </c>
      <c r="M132" s="68"/>
      <c r="N132" s="77">
        <v>0</v>
      </c>
      <c r="O132" s="77">
        <v>0</v>
      </c>
    </row>
    <row r="133" spans="1:15" ht="23.25">
      <c r="A133" s="70"/>
      <c r="B133" s="70"/>
      <c r="C133" s="70"/>
      <c r="D133" s="70"/>
      <c r="E133" s="70"/>
      <c r="F133" s="82"/>
      <c r="G133" s="82"/>
      <c r="H133" s="70">
        <v>2</v>
      </c>
      <c r="I133" s="82"/>
      <c r="J133" s="70">
        <v>3</v>
      </c>
      <c r="K133" s="70">
        <v>2</v>
      </c>
      <c r="L133" s="70">
        <v>4</v>
      </c>
      <c r="M133" s="68"/>
      <c r="N133" s="77">
        <v>0</v>
      </c>
      <c r="O133" s="77">
        <v>0</v>
      </c>
    </row>
    <row r="134" spans="1:16" ht="23.25">
      <c r="A134" s="70"/>
      <c r="B134" s="70"/>
      <c r="C134" s="70"/>
      <c r="D134" s="70"/>
      <c r="E134" s="70"/>
      <c r="F134" s="82"/>
      <c r="G134" s="82"/>
      <c r="H134" s="71">
        <v>2</v>
      </c>
      <c r="I134" s="147"/>
      <c r="J134" s="71">
        <v>3</v>
      </c>
      <c r="K134" s="71">
        <v>3</v>
      </c>
      <c r="L134" s="70"/>
      <c r="M134" s="68"/>
      <c r="N134" s="69">
        <f>SUM(N135:N138)</f>
        <v>9987</v>
      </c>
      <c r="O134" s="69">
        <f>SUM(O135:O138)</f>
        <v>0</v>
      </c>
      <c r="P134" s="44">
        <f>P135+P137+P138</f>
        <v>0</v>
      </c>
    </row>
    <row r="135" spans="1:15" ht="23.25">
      <c r="A135" s="70"/>
      <c r="B135" s="70"/>
      <c r="C135" s="70"/>
      <c r="D135" s="70"/>
      <c r="E135" s="70"/>
      <c r="F135" s="82"/>
      <c r="G135" s="82"/>
      <c r="H135" s="70">
        <v>2</v>
      </c>
      <c r="I135" s="82"/>
      <c r="J135" s="70">
        <v>3</v>
      </c>
      <c r="K135" s="70">
        <v>3</v>
      </c>
      <c r="L135" s="70">
        <v>1</v>
      </c>
      <c r="M135" s="68">
        <v>1</v>
      </c>
      <c r="N135" s="77">
        <v>0</v>
      </c>
      <c r="O135" s="77">
        <v>0</v>
      </c>
    </row>
    <row r="136" spans="1:15" ht="23.25">
      <c r="A136" s="70"/>
      <c r="B136" s="70"/>
      <c r="C136" s="70"/>
      <c r="D136" s="70"/>
      <c r="E136" s="70"/>
      <c r="F136" s="82"/>
      <c r="G136" s="82"/>
      <c r="H136" s="82">
        <v>2</v>
      </c>
      <c r="I136" s="68"/>
      <c r="J136" s="70">
        <v>3</v>
      </c>
      <c r="K136" s="82">
        <v>3</v>
      </c>
      <c r="L136" s="68">
        <v>1</v>
      </c>
      <c r="M136" s="68">
        <v>1</v>
      </c>
      <c r="N136" s="77">
        <v>0</v>
      </c>
      <c r="O136" s="77">
        <v>0</v>
      </c>
    </row>
    <row r="137" spans="1:15" ht="23.25">
      <c r="A137" s="70"/>
      <c r="B137" s="70"/>
      <c r="C137" s="70"/>
      <c r="D137" s="70"/>
      <c r="E137" s="70"/>
      <c r="F137" s="82"/>
      <c r="G137" s="82">
        <v>9995</v>
      </c>
      <c r="H137" s="82">
        <v>2</v>
      </c>
      <c r="I137" s="68"/>
      <c r="J137" s="70">
        <v>3</v>
      </c>
      <c r="K137" s="82">
        <v>3</v>
      </c>
      <c r="L137" s="68">
        <v>2</v>
      </c>
      <c r="M137" s="68">
        <v>1</v>
      </c>
      <c r="N137" s="77">
        <v>9987</v>
      </c>
      <c r="O137" s="77">
        <v>0</v>
      </c>
    </row>
    <row r="138" spans="1:15" ht="23.25">
      <c r="A138" s="70"/>
      <c r="B138" s="70"/>
      <c r="C138" s="70"/>
      <c r="D138" s="70"/>
      <c r="E138" s="70"/>
      <c r="F138" s="82"/>
      <c r="G138" s="82"/>
      <c r="H138" s="82">
        <v>2</v>
      </c>
      <c r="I138" s="68"/>
      <c r="J138" s="70">
        <v>3</v>
      </c>
      <c r="K138" s="82">
        <v>3</v>
      </c>
      <c r="L138" s="68">
        <v>2</v>
      </c>
      <c r="M138" s="68">
        <v>1</v>
      </c>
      <c r="N138" s="148">
        <v>0</v>
      </c>
      <c r="O138" s="148">
        <v>0</v>
      </c>
    </row>
    <row r="139" spans="1:18" ht="23.25">
      <c r="A139" s="70"/>
      <c r="B139" s="70"/>
      <c r="C139" s="70"/>
      <c r="D139" s="70"/>
      <c r="E139" s="70"/>
      <c r="F139" s="70"/>
      <c r="G139" s="70"/>
      <c r="H139" s="71">
        <v>2</v>
      </c>
      <c r="I139" s="70"/>
      <c r="J139" s="71">
        <v>3</v>
      </c>
      <c r="K139" s="71">
        <v>4</v>
      </c>
      <c r="L139" s="70"/>
      <c r="M139" s="68"/>
      <c r="N139" s="149">
        <f>SUM(N140:N141)+N142</f>
        <v>0</v>
      </c>
      <c r="O139" s="149">
        <f>SUM(O140:O141)+O142</f>
        <v>0</v>
      </c>
      <c r="P139" s="47"/>
      <c r="Q139" s="47"/>
      <c r="R139" s="47"/>
    </row>
    <row r="140" spans="1:18" ht="23.25">
      <c r="A140" s="70"/>
      <c r="B140" s="70"/>
      <c r="C140" s="70"/>
      <c r="D140" s="70"/>
      <c r="E140" s="70"/>
      <c r="F140" s="70"/>
      <c r="G140" s="70"/>
      <c r="H140" s="70">
        <v>2</v>
      </c>
      <c r="I140" s="70"/>
      <c r="J140" s="70">
        <v>3</v>
      </c>
      <c r="K140" s="70">
        <v>4</v>
      </c>
      <c r="L140" s="70">
        <v>1</v>
      </c>
      <c r="M140" s="68"/>
      <c r="N140" s="81">
        <v>0</v>
      </c>
      <c r="O140" s="72">
        <v>0</v>
      </c>
      <c r="P140" s="47"/>
      <c r="Q140" s="47"/>
      <c r="R140" s="47"/>
    </row>
    <row r="141" spans="1:18" ht="23.25">
      <c r="A141" s="70"/>
      <c r="B141" s="70"/>
      <c r="C141" s="70"/>
      <c r="D141" s="70"/>
      <c r="E141" s="70"/>
      <c r="F141" s="70"/>
      <c r="G141" s="70"/>
      <c r="H141" s="70">
        <v>2</v>
      </c>
      <c r="I141" s="70"/>
      <c r="J141" s="70">
        <v>3</v>
      </c>
      <c r="K141" s="70">
        <v>4</v>
      </c>
      <c r="L141" s="70">
        <v>2</v>
      </c>
      <c r="M141" s="68"/>
      <c r="N141" s="148">
        <v>0</v>
      </c>
      <c r="O141" s="77">
        <v>0</v>
      </c>
      <c r="P141" s="47"/>
      <c r="Q141" s="47"/>
      <c r="R141" s="47"/>
    </row>
    <row r="142" spans="1:18" ht="23.25">
      <c r="A142" s="70"/>
      <c r="B142" s="70"/>
      <c r="C142" s="70"/>
      <c r="D142" s="70"/>
      <c r="E142" s="70"/>
      <c r="F142" s="70"/>
      <c r="G142" s="70"/>
      <c r="H142" s="70">
        <v>2</v>
      </c>
      <c r="I142" s="70"/>
      <c r="J142" s="70">
        <v>3</v>
      </c>
      <c r="K142" s="70">
        <v>4</v>
      </c>
      <c r="L142" s="70">
        <v>2</v>
      </c>
      <c r="M142" s="68"/>
      <c r="N142" s="148">
        <v>0</v>
      </c>
      <c r="O142" s="77">
        <v>0</v>
      </c>
      <c r="P142" s="47"/>
      <c r="Q142" s="47"/>
      <c r="R142" s="47"/>
    </row>
    <row r="143" spans="1:18" ht="23.25">
      <c r="A143" s="70"/>
      <c r="B143" s="70"/>
      <c r="C143" s="70"/>
      <c r="D143" s="70"/>
      <c r="E143" s="70"/>
      <c r="F143" s="70"/>
      <c r="G143" s="70"/>
      <c r="H143" s="71">
        <v>2</v>
      </c>
      <c r="I143" s="71"/>
      <c r="J143" s="71">
        <v>3</v>
      </c>
      <c r="K143" s="71">
        <v>5</v>
      </c>
      <c r="L143" s="71"/>
      <c r="M143" s="74"/>
      <c r="N143" s="149">
        <f>SUM(N144:N145)+N146+N147</f>
        <v>0</v>
      </c>
      <c r="O143" s="149">
        <f>SUM(O144:O145)+O146+O147</f>
        <v>0</v>
      </c>
      <c r="P143" s="47"/>
      <c r="Q143" s="47"/>
      <c r="R143" s="47"/>
    </row>
    <row r="144" spans="1:18" ht="23.25">
      <c r="A144" s="70"/>
      <c r="B144" s="70"/>
      <c r="C144" s="70"/>
      <c r="D144" s="70"/>
      <c r="E144" s="70"/>
      <c r="F144" s="70"/>
      <c r="G144" s="70"/>
      <c r="H144" s="70">
        <v>2</v>
      </c>
      <c r="I144" s="70"/>
      <c r="J144" s="70">
        <v>3</v>
      </c>
      <c r="K144" s="70">
        <v>5</v>
      </c>
      <c r="L144" s="70">
        <v>1</v>
      </c>
      <c r="M144" s="68"/>
      <c r="N144" s="81">
        <v>0</v>
      </c>
      <c r="O144" s="72">
        <v>0</v>
      </c>
      <c r="P144" s="47"/>
      <c r="Q144" s="47"/>
      <c r="R144" s="47"/>
    </row>
    <row r="145" spans="1:18" ht="23.25">
      <c r="A145" s="70"/>
      <c r="B145" s="70"/>
      <c r="C145" s="70"/>
      <c r="D145" s="70"/>
      <c r="E145" s="70"/>
      <c r="F145" s="70"/>
      <c r="G145" s="70"/>
      <c r="H145" s="70">
        <v>2</v>
      </c>
      <c r="I145" s="70"/>
      <c r="J145" s="70">
        <v>3</v>
      </c>
      <c r="K145" s="70">
        <v>5</v>
      </c>
      <c r="L145" s="70">
        <v>3</v>
      </c>
      <c r="M145" s="68">
        <v>1</v>
      </c>
      <c r="N145" s="81">
        <v>0</v>
      </c>
      <c r="O145" s="72">
        <v>0</v>
      </c>
      <c r="P145" s="47"/>
      <c r="Q145" s="47"/>
      <c r="R145" s="47"/>
    </row>
    <row r="146" spans="1:18" ht="23.25">
      <c r="A146" s="70"/>
      <c r="B146" s="70"/>
      <c r="C146" s="70"/>
      <c r="D146" s="70"/>
      <c r="E146" s="70"/>
      <c r="F146" s="70"/>
      <c r="G146" s="70">
        <v>9995</v>
      </c>
      <c r="H146" s="70">
        <v>2</v>
      </c>
      <c r="I146" s="70"/>
      <c r="J146" s="70">
        <v>3</v>
      </c>
      <c r="K146" s="70">
        <v>5</v>
      </c>
      <c r="L146" s="70">
        <v>5</v>
      </c>
      <c r="M146" s="68">
        <v>1</v>
      </c>
      <c r="N146" s="81">
        <v>0</v>
      </c>
      <c r="O146" s="81">
        <v>0</v>
      </c>
      <c r="P146" s="47"/>
      <c r="Q146" s="47"/>
      <c r="R146" s="47"/>
    </row>
    <row r="147" spans="1:18" ht="23.25">
      <c r="A147" s="70"/>
      <c r="B147" s="70"/>
      <c r="C147" s="70"/>
      <c r="D147" s="70"/>
      <c r="E147" s="70"/>
      <c r="F147" s="70"/>
      <c r="G147" s="70">
        <v>9995</v>
      </c>
      <c r="H147" s="70">
        <v>2</v>
      </c>
      <c r="I147" s="70"/>
      <c r="J147" s="70">
        <v>3</v>
      </c>
      <c r="K147" s="70">
        <v>5</v>
      </c>
      <c r="L147" s="70">
        <v>5</v>
      </c>
      <c r="M147" s="68">
        <v>1</v>
      </c>
      <c r="N147" s="81">
        <v>0</v>
      </c>
      <c r="O147" s="81">
        <v>0</v>
      </c>
      <c r="P147" s="47"/>
      <c r="Q147" s="47"/>
      <c r="R147" s="47"/>
    </row>
    <row r="148" spans="1:18" ht="23.25">
      <c r="A148" s="70"/>
      <c r="B148" s="70"/>
      <c r="C148" s="70"/>
      <c r="D148" s="70">
        <v>1</v>
      </c>
      <c r="E148" s="70"/>
      <c r="F148" s="70">
        <v>331</v>
      </c>
      <c r="G148" s="70"/>
      <c r="H148" s="71">
        <v>2</v>
      </c>
      <c r="I148" s="71"/>
      <c r="J148" s="71">
        <v>3</v>
      </c>
      <c r="K148" s="71">
        <v>6</v>
      </c>
      <c r="L148" s="71"/>
      <c r="M148" s="74"/>
      <c r="N148" s="149">
        <f>N149+N151+N152+N153+N154+N155+N156+N157+N158</f>
        <v>0</v>
      </c>
      <c r="O148" s="149">
        <f>O149+O151+O152+O153+O154+O155+O156+O157+O158</f>
        <v>0</v>
      </c>
      <c r="P148" s="47">
        <v>0</v>
      </c>
      <c r="Q148" s="47"/>
      <c r="R148" s="47"/>
    </row>
    <row r="149" spans="1:18" ht="23.25">
      <c r="A149" s="70"/>
      <c r="B149" s="70"/>
      <c r="C149" s="70"/>
      <c r="D149" s="70"/>
      <c r="E149" s="70"/>
      <c r="F149" s="70"/>
      <c r="G149" s="70">
        <v>9995</v>
      </c>
      <c r="H149" s="70">
        <v>2</v>
      </c>
      <c r="I149" s="70"/>
      <c r="J149" s="70">
        <v>3</v>
      </c>
      <c r="K149" s="70">
        <v>6</v>
      </c>
      <c r="L149" s="70">
        <v>1</v>
      </c>
      <c r="M149" s="68">
        <v>1</v>
      </c>
      <c r="N149" s="81">
        <v>0</v>
      </c>
      <c r="O149" s="81">
        <v>0</v>
      </c>
      <c r="P149" s="47"/>
      <c r="Q149" s="47"/>
      <c r="R149" s="47"/>
    </row>
    <row r="150" spans="1:18" ht="0.75" customHeight="1">
      <c r="A150" s="70"/>
      <c r="B150" s="70"/>
      <c r="C150" s="70"/>
      <c r="D150" s="70"/>
      <c r="E150" s="70"/>
      <c r="F150" s="70"/>
      <c r="G150" s="70"/>
      <c r="H150" s="70">
        <v>2</v>
      </c>
      <c r="I150" s="70"/>
      <c r="J150" s="70">
        <v>3</v>
      </c>
      <c r="K150" s="70">
        <v>6</v>
      </c>
      <c r="L150" s="70">
        <v>1</v>
      </c>
      <c r="M150" s="68">
        <v>2</v>
      </c>
      <c r="N150" s="81">
        <v>1200</v>
      </c>
      <c r="O150" s="72">
        <v>1200</v>
      </c>
      <c r="P150" s="47"/>
      <c r="Q150" s="47"/>
      <c r="R150" s="47"/>
    </row>
    <row r="151" spans="1:18" ht="23.25">
      <c r="A151" s="70"/>
      <c r="B151" s="70"/>
      <c r="C151" s="70"/>
      <c r="D151" s="70"/>
      <c r="E151" s="70"/>
      <c r="F151" s="70"/>
      <c r="G151" s="70"/>
      <c r="H151" s="70">
        <v>2</v>
      </c>
      <c r="I151" s="70"/>
      <c r="J151" s="70">
        <v>3</v>
      </c>
      <c r="K151" s="70">
        <v>6</v>
      </c>
      <c r="L151" s="70">
        <v>1</v>
      </c>
      <c r="M151" s="68">
        <v>2</v>
      </c>
      <c r="N151" s="81">
        <v>0</v>
      </c>
      <c r="O151" s="72">
        <v>0</v>
      </c>
      <c r="P151" s="59"/>
      <c r="Q151" s="59"/>
      <c r="R151" s="47"/>
    </row>
    <row r="152" spans="1:18" ht="23.25">
      <c r="A152" s="70"/>
      <c r="B152" s="70"/>
      <c r="C152" s="70"/>
      <c r="D152" s="70"/>
      <c r="E152" s="70"/>
      <c r="F152" s="70"/>
      <c r="G152" s="70"/>
      <c r="H152" s="70">
        <v>2</v>
      </c>
      <c r="I152" s="70"/>
      <c r="J152" s="70">
        <v>3</v>
      </c>
      <c r="K152" s="70">
        <v>6</v>
      </c>
      <c r="L152" s="70">
        <v>2</v>
      </c>
      <c r="M152" s="68">
        <v>1</v>
      </c>
      <c r="N152" s="81">
        <v>0</v>
      </c>
      <c r="O152" s="72">
        <v>0</v>
      </c>
      <c r="P152" s="59"/>
      <c r="Q152" s="59"/>
      <c r="R152" s="47"/>
    </row>
    <row r="153" spans="1:18" ht="23.25">
      <c r="A153" s="70"/>
      <c r="B153" s="70"/>
      <c r="C153" s="70"/>
      <c r="D153" s="70"/>
      <c r="E153" s="70"/>
      <c r="F153" s="70"/>
      <c r="G153" s="70"/>
      <c r="H153" s="70">
        <v>2</v>
      </c>
      <c r="I153" s="70"/>
      <c r="J153" s="70">
        <v>3</v>
      </c>
      <c r="K153" s="70">
        <v>6</v>
      </c>
      <c r="L153" s="70">
        <v>3</v>
      </c>
      <c r="M153" s="68">
        <v>1</v>
      </c>
      <c r="N153" s="81">
        <v>0</v>
      </c>
      <c r="O153" s="72">
        <v>0</v>
      </c>
      <c r="P153" s="47"/>
      <c r="Q153" s="47"/>
      <c r="R153" s="47"/>
    </row>
    <row r="154" spans="1:18" ht="23.25">
      <c r="A154" s="70"/>
      <c r="B154" s="70"/>
      <c r="C154" s="70"/>
      <c r="D154" s="70"/>
      <c r="E154" s="70"/>
      <c r="F154" s="70"/>
      <c r="G154" s="70">
        <v>9995</v>
      </c>
      <c r="H154" s="70">
        <v>2</v>
      </c>
      <c r="I154" s="70"/>
      <c r="J154" s="70">
        <v>3</v>
      </c>
      <c r="K154" s="70">
        <v>6</v>
      </c>
      <c r="L154" s="70">
        <v>3</v>
      </c>
      <c r="M154" s="68">
        <v>2</v>
      </c>
      <c r="N154" s="81">
        <v>0</v>
      </c>
      <c r="O154" s="72">
        <v>0</v>
      </c>
      <c r="P154" s="47"/>
      <c r="Q154" s="47"/>
      <c r="R154" s="47"/>
    </row>
    <row r="155" spans="1:18" ht="23.25">
      <c r="A155" s="70"/>
      <c r="B155" s="70"/>
      <c r="C155" s="70"/>
      <c r="D155" s="70"/>
      <c r="E155" s="70"/>
      <c r="F155" s="70"/>
      <c r="G155" s="70"/>
      <c r="H155" s="70">
        <v>2</v>
      </c>
      <c r="I155" s="70"/>
      <c r="J155" s="70">
        <v>3</v>
      </c>
      <c r="K155" s="70">
        <v>6</v>
      </c>
      <c r="L155" s="70">
        <v>3</v>
      </c>
      <c r="M155" s="68">
        <v>3</v>
      </c>
      <c r="N155" s="81">
        <v>0</v>
      </c>
      <c r="O155" s="81">
        <v>0</v>
      </c>
      <c r="P155" s="47"/>
      <c r="Q155" s="47"/>
      <c r="R155" s="47"/>
    </row>
    <row r="156" spans="1:18" ht="23.25">
      <c r="A156" s="70"/>
      <c r="B156" s="70"/>
      <c r="C156" s="70"/>
      <c r="D156" s="70"/>
      <c r="E156" s="70"/>
      <c r="F156" s="70"/>
      <c r="G156" s="70">
        <v>9995</v>
      </c>
      <c r="H156" s="70">
        <v>2</v>
      </c>
      <c r="I156" s="70"/>
      <c r="J156" s="70">
        <v>3</v>
      </c>
      <c r="K156" s="70">
        <v>6</v>
      </c>
      <c r="L156" s="70">
        <v>3</v>
      </c>
      <c r="M156" s="68">
        <v>4</v>
      </c>
      <c r="N156" s="81">
        <v>0</v>
      </c>
      <c r="O156" s="81">
        <v>0</v>
      </c>
      <c r="P156" s="47"/>
      <c r="Q156" s="47"/>
      <c r="R156" s="47"/>
    </row>
    <row r="157" spans="1:18" ht="23.25">
      <c r="A157" s="70"/>
      <c r="B157" s="70"/>
      <c r="C157" s="70"/>
      <c r="D157" s="70"/>
      <c r="E157" s="70"/>
      <c r="F157" s="70"/>
      <c r="G157" s="70"/>
      <c r="H157" s="70">
        <v>2</v>
      </c>
      <c r="I157" s="70"/>
      <c r="J157" s="70">
        <v>3</v>
      </c>
      <c r="K157" s="70">
        <v>6</v>
      </c>
      <c r="L157" s="70">
        <v>3</v>
      </c>
      <c r="M157" s="68">
        <v>6</v>
      </c>
      <c r="N157" s="81">
        <v>0</v>
      </c>
      <c r="O157" s="81">
        <v>0</v>
      </c>
      <c r="P157" s="47"/>
      <c r="Q157" s="47"/>
      <c r="R157" s="47"/>
    </row>
    <row r="158" spans="1:18" ht="23.25">
      <c r="A158" s="70"/>
      <c r="B158" s="70"/>
      <c r="C158" s="70"/>
      <c r="D158" s="70"/>
      <c r="E158" s="70"/>
      <c r="F158" s="70"/>
      <c r="G158" s="70"/>
      <c r="H158" s="70">
        <v>2</v>
      </c>
      <c r="I158" s="70"/>
      <c r="J158" s="70">
        <v>3</v>
      </c>
      <c r="K158" s="70">
        <v>6</v>
      </c>
      <c r="L158" s="70">
        <v>4</v>
      </c>
      <c r="M158" s="68">
        <v>4</v>
      </c>
      <c r="N158" s="81">
        <v>0</v>
      </c>
      <c r="O158" s="81">
        <v>0</v>
      </c>
      <c r="P158" s="47"/>
      <c r="Q158" s="47"/>
      <c r="R158" s="47"/>
    </row>
    <row r="159" spans="1:18" ht="23.25">
      <c r="A159" s="70"/>
      <c r="B159" s="70"/>
      <c r="C159" s="70"/>
      <c r="D159" s="70"/>
      <c r="E159" s="70"/>
      <c r="F159" s="70"/>
      <c r="G159" s="70"/>
      <c r="H159" s="71">
        <v>2</v>
      </c>
      <c r="I159" s="71"/>
      <c r="J159" s="71">
        <v>3</v>
      </c>
      <c r="K159" s="71">
        <v>7</v>
      </c>
      <c r="L159" s="71"/>
      <c r="M159" s="74"/>
      <c r="N159" s="149">
        <f>SUM(N160:N167)+N169+N171+N170+N168+N172+N173+N174+N175</f>
        <v>268300</v>
      </c>
      <c r="O159" s="149">
        <f>SUM(O160:O167)+O169+O171+O170+O168+O172+O173+O174+O175</f>
        <v>0</v>
      </c>
      <c r="P159" s="47"/>
      <c r="Q159" s="47"/>
      <c r="R159" s="47"/>
    </row>
    <row r="160" spans="1:18" ht="23.25">
      <c r="A160" s="70"/>
      <c r="B160" s="70"/>
      <c r="C160" s="70"/>
      <c r="D160" s="70"/>
      <c r="E160" s="70"/>
      <c r="F160" s="70"/>
      <c r="G160" s="70">
        <v>100</v>
      </c>
      <c r="H160" s="70">
        <v>2</v>
      </c>
      <c r="I160" s="70"/>
      <c r="J160" s="70">
        <v>3</v>
      </c>
      <c r="K160" s="70">
        <v>7</v>
      </c>
      <c r="L160" s="70">
        <v>1</v>
      </c>
      <c r="M160" s="68">
        <v>1</v>
      </c>
      <c r="N160" s="81">
        <v>0</v>
      </c>
      <c r="O160" s="81">
        <v>0</v>
      </c>
      <c r="P160" s="47"/>
      <c r="Q160" s="47"/>
      <c r="R160" s="47"/>
    </row>
    <row r="161" spans="1:18" ht="23.25">
      <c r="A161" s="70"/>
      <c r="B161" s="70"/>
      <c r="C161" s="70"/>
      <c r="D161" s="70"/>
      <c r="E161" s="70"/>
      <c r="F161" s="70"/>
      <c r="G161" s="70">
        <v>9995</v>
      </c>
      <c r="H161" s="70">
        <v>2</v>
      </c>
      <c r="I161" s="70"/>
      <c r="J161" s="70">
        <v>3</v>
      </c>
      <c r="K161" s="70">
        <v>7</v>
      </c>
      <c r="L161" s="70">
        <v>1</v>
      </c>
      <c r="M161" s="68">
        <v>1</v>
      </c>
      <c r="N161" s="81">
        <v>0</v>
      </c>
      <c r="O161" s="72">
        <v>0</v>
      </c>
      <c r="P161" s="47"/>
      <c r="Q161" s="47"/>
      <c r="R161" s="47"/>
    </row>
    <row r="162" spans="1:18" ht="23.25">
      <c r="A162" s="70"/>
      <c r="B162" s="70"/>
      <c r="C162" s="70"/>
      <c r="D162" s="70"/>
      <c r="E162" s="70"/>
      <c r="F162" s="70"/>
      <c r="G162" s="70">
        <v>100</v>
      </c>
      <c r="H162" s="70">
        <v>2</v>
      </c>
      <c r="I162" s="70"/>
      <c r="J162" s="70">
        <v>3</v>
      </c>
      <c r="K162" s="70">
        <v>7</v>
      </c>
      <c r="L162" s="70">
        <v>1</v>
      </c>
      <c r="M162" s="68">
        <v>2</v>
      </c>
      <c r="N162" s="81">
        <v>268300</v>
      </c>
      <c r="O162" s="72">
        <v>0</v>
      </c>
      <c r="P162" s="47"/>
      <c r="Q162" s="47"/>
      <c r="R162" s="47"/>
    </row>
    <row r="163" spans="1:18" ht="23.25">
      <c r="A163" s="70"/>
      <c r="B163" s="70"/>
      <c r="C163" s="70"/>
      <c r="D163" s="70"/>
      <c r="E163" s="70"/>
      <c r="F163" s="70"/>
      <c r="G163" s="70">
        <v>9998</v>
      </c>
      <c r="H163" s="70">
        <v>2</v>
      </c>
      <c r="I163" s="70"/>
      <c r="J163" s="70">
        <v>3</v>
      </c>
      <c r="K163" s="70">
        <v>7</v>
      </c>
      <c r="L163" s="70">
        <v>1</v>
      </c>
      <c r="M163" s="68">
        <v>4</v>
      </c>
      <c r="N163" s="81">
        <v>0</v>
      </c>
      <c r="O163" s="72">
        <v>0</v>
      </c>
      <c r="P163" s="47"/>
      <c r="Q163" s="47"/>
      <c r="R163" s="47"/>
    </row>
    <row r="164" spans="1:18" ht="23.25">
      <c r="A164" s="70"/>
      <c r="B164" s="70"/>
      <c r="C164" s="70"/>
      <c r="D164" s="70"/>
      <c r="E164" s="70"/>
      <c r="F164" s="70"/>
      <c r="G164" s="70">
        <v>9998</v>
      </c>
      <c r="H164" s="70">
        <v>2</v>
      </c>
      <c r="I164" s="70"/>
      <c r="J164" s="70">
        <v>3</v>
      </c>
      <c r="K164" s="70">
        <v>7</v>
      </c>
      <c r="L164" s="70">
        <v>1</v>
      </c>
      <c r="M164" s="68">
        <v>5</v>
      </c>
      <c r="N164" s="148">
        <v>0</v>
      </c>
      <c r="O164" s="77">
        <v>0</v>
      </c>
      <c r="P164" s="47"/>
      <c r="Q164" s="47"/>
      <c r="R164" s="47"/>
    </row>
    <row r="165" spans="1:18" ht="23.25">
      <c r="A165" s="70"/>
      <c r="B165" s="70"/>
      <c r="C165" s="70"/>
      <c r="D165" s="70"/>
      <c r="E165" s="70"/>
      <c r="F165" s="70"/>
      <c r="G165" s="70">
        <v>9998</v>
      </c>
      <c r="H165" s="70">
        <v>2</v>
      </c>
      <c r="I165" s="70"/>
      <c r="J165" s="70">
        <v>3</v>
      </c>
      <c r="K165" s="70">
        <v>7</v>
      </c>
      <c r="L165" s="70">
        <v>1</v>
      </c>
      <c r="M165" s="68">
        <v>5</v>
      </c>
      <c r="N165" s="148">
        <v>0</v>
      </c>
      <c r="O165" s="77">
        <v>0</v>
      </c>
      <c r="P165" s="47"/>
      <c r="Q165" s="47"/>
      <c r="R165" s="47"/>
    </row>
    <row r="166" spans="1:18" ht="23.25">
      <c r="A166" s="70"/>
      <c r="B166" s="70"/>
      <c r="C166" s="70"/>
      <c r="D166" s="70"/>
      <c r="E166" s="70"/>
      <c r="F166" s="70"/>
      <c r="G166" s="70">
        <v>100</v>
      </c>
      <c r="H166" s="70">
        <v>2</v>
      </c>
      <c r="I166" s="70"/>
      <c r="J166" s="70">
        <v>3</v>
      </c>
      <c r="K166" s="70">
        <v>7</v>
      </c>
      <c r="L166" s="70">
        <v>1</v>
      </c>
      <c r="M166" s="68">
        <v>5</v>
      </c>
      <c r="N166" s="148">
        <v>0</v>
      </c>
      <c r="O166" s="77">
        <v>0</v>
      </c>
      <c r="P166" s="47"/>
      <c r="Q166" s="47"/>
      <c r="R166" s="47"/>
    </row>
    <row r="167" spans="1:18" ht="23.25">
      <c r="A167" s="70"/>
      <c r="B167" s="70"/>
      <c r="C167" s="70"/>
      <c r="D167" s="70"/>
      <c r="E167" s="70"/>
      <c r="F167" s="70"/>
      <c r="G167" s="70">
        <v>9998</v>
      </c>
      <c r="H167" s="70">
        <v>2</v>
      </c>
      <c r="I167" s="70"/>
      <c r="J167" s="70">
        <v>3</v>
      </c>
      <c r="K167" s="70">
        <v>7</v>
      </c>
      <c r="L167" s="70">
        <v>1</v>
      </c>
      <c r="M167" s="68">
        <v>6</v>
      </c>
      <c r="N167" s="148">
        <v>0</v>
      </c>
      <c r="O167" s="77">
        <v>0</v>
      </c>
      <c r="P167" s="47"/>
      <c r="Q167" s="47"/>
      <c r="R167" s="47"/>
    </row>
    <row r="168" spans="1:18" ht="23.25">
      <c r="A168" s="70"/>
      <c r="B168" s="70"/>
      <c r="C168" s="70"/>
      <c r="D168" s="70"/>
      <c r="E168" s="70"/>
      <c r="F168" s="70"/>
      <c r="G168" s="70">
        <v>9995</v>
      </c>
      <c r="H168" s="70">
        <v>2</v>
      </c>
      <c r="I168" s="70"/>
      <c r="J168" s="70">
        <v>3</v>
      </c>
      <c r="K168" s="70">
        <v>7</v>
      </c>
      <c r="L168" s="70">
        <v>2</v>
      </c>
      <c r="M168" s="68">
        <v>2</v>
      </c>
      <c r="N168" s="148">
        <v>0</v>
      </c>
      <c r="O168" s="148">
        <v>0</v>
      </c>
      <c r="P168" s="47"/>
      <c r="Q168" s="47"/>
      <c r="R168" s="47"/>
    </row>
    <row r="169" spans="1:18" ht="23.25">
      <c r="A169" s="70"/>
      <c r="B169" s="70"/>
      <c r="C169" s="70"/>
      <c r="D169" s="70"/>
      <c r="E169" s="70"/>
      <c r="F169" s="70"/>
      <c r="G169" s="70"/>
      <c r="H169" s="70">
        <v>2</v>
      </c>
      <c r="I169" s="70"/>
      <c r="J169" s="70">
        <v>3</v>
      </c>
      <c r="K169" s="70">
        <v>7</v>
      </c>
      <c r="L169" s="70">
        <v>2</v>
      </c>
      <c r="M169" s="68">
        <v>2</v>
      </c>
      <c r="N169" s="148">
        <v>0</v>
      </c>
      <c r="O169" s="148">
        <v>0</v>
      </c>
      <c r="P169" s="47"/>
      <c r="Q169" s="47"/>
      <c r="R169" s="47"/>
    </row>
    <row r="170" spans="1:18" ht="23.25">
      <c r="A170" s="70"/>
      <c r="B170" s="70"/>
      <c r="C170" s="70"/>
      <c r="D170" s="70"/>
      <c r="E170" s="70"/>
      <c r="F170" s="70"/>
      <c r="G170" s="70"/>
      <c r="H170" s="70">
        <v>2</v>
      </c>
      <c r="I170" s="70"/>
      <c r="J170" s="70">
        <v>3</v>
      </c>
      <c r="K170" s="70">
        <v>7</v>
      </c>
      <c r="L170" s="70">
        <v>2</v>
      </c>
      <c r="M170" s="68">
        <v>3</v>
      </c>
      <c r="N170" s="148">
        <v>0</v>
      </c>
      <c r="O170" s="148">
        <v>0</v>
      </c>
      <c r="P170" s="47"/>
      <c r="Q170" s="47"/>
      <c r="R170" s="47"/>
    </row>
    <row r="171" spans="1:18" ht="23.25">
      <c r="A171" s="70"/>
      <c r="B171" s="70"/>
      <c r="C171" s="70"/>
      <c r="D171" s="70"/>
      <c r="E171" s="70"/>
      <c r="F171" s="70"/>
      <c r="G171" s="70"/>
      <c r="H171" s="70">
        <v>2</v>
      </c>
      <c r="I171" s="70"/>
      <c r="J171" s="70">
        <v>3</v>
      </c>
      <c r="K171" s="70">
        <v>7</v>
      </c>
      <c r="L171" s="70">
        <v>2</v>
      </c>
      <c r="M171" s="68">
        <v>4</v>
      </c>
      <c r="N171" s="148">
        <v>0</v>
      </c>
      <c r="O171" s="148">
        <v>0</v>
      </c>
      <c r="P171" s="47"/>
      <c r="Q171" s="47"/>
      <c r="R171" s="47"/>
    </row>
    <row r="172" spans="1:18" ht="23.25">
      <c r="A172" s="70"/>
      <c r="B172" s="70"/>
      <c r="C172" s="70"/>
      <c r="D172" s="70"/>
      <c r="E172" s="70"/>
      <c r="F172" s="70"/>
      <c r="G172" s="70"/>
      <c r="H172" s="70">
        <v>2</v>
      </c>
      <c r="I172" s="70"/>
      <c r="J172" s="70">
        <v>3</v>
      </c>
      <c r="K172" s="70">
        <v>7</v>
      </c>
      <c r="L172" s="70">
        <v>2</v>
      </c>
      <c r="M172" s="68">
        <v>4</v>
      </c>
      <c r="N172" s="148">
        <v>0</v>
      </c>
      <c r="O172" s="148">
        <v>0</v>
      </c>
      <c r="P172" s="47"/>
      <c r="Q172" s="47"/>
      <c r="R172" s="47"/>
    </row>
    <row r="173" spans="1:18" ht="23.25">
      <c r="A173" s="70"/>
      <c r="B173" s="70"/>
      <c r="C173" s="70"/>
      <c r="D173" s="70"/>
      <c r="E173" s="70"/>
      <c r="F173" s="70"/>
      <c r="G173" s="70"/>
      <c r="H173" s="70">
        <v>2</v>
      </c>
      <c r="I173" s="70"/>
      <c r="J173" s="70">
        <v>3</v>
      </c>
      <c r="K173" s="70">
        <v>7</v>
      </c>
      <c r="L173" s="70">
        <v>2</v>
      </c>
      <c r="M173" s="68">
        <v>5</v>
      </c>
      <c r="N173" s="148">
        <v>0</v>
      </c>
      <c r="O173" s="148">
        <v>0</v>
      </c>
      <c r="P173" s="47"/>
      <c r="Q173" s="47"/>
      <c r="R173" s="47"/>
    </row>
    <row r="174" spans="1:18" ht="23.25">
      <c r="A174" s="70"/>
      <c r="B174" s="70"/>
      <c r="C174" s="70"/>
      <c r="D174" s="70"/>
      <c r="E174" s="70"/>
      <c r="F174" s="70"/>
      <c r="G174" s="70"/>
      <c r="H174" s="70">
        <v>2</v>
      </c>
      <c r="I174" s="70"/>
      <c r="J174" s="70">
        <v>3</v>
      </c>
      <c r="K174" s="70">
        <v>7</v>
      </c>
      <c r="L174" s="70">
        <v>2</v>
      </c>
      <c r="M174" s="68">
        <v>5</v>
      </c>
      <c r="N174" s="148">
        <v>0</v>
      </c>
      <c r="O174" s="148">
        <v>0</v>
      </c>
      <c r="P174" s="47"/>
      <c r="Q174" s="47"/>
      <c r="R174" s="47"/>
    </row>
    <row r="175" spans="1:18" ht="23.25">
      <c r="A175" s="70"/>
      <c r="B175" s="70"/>
      <c r="C175" s="70"/>
      <c r="D175" s="70"/>
      <c r="E175" s="70"/>
      <c r="F175" s="70"/>
      <c r="G175" s="70"/>
      <c r="H175" s="70">
        <v>2</v>
      </c>
      <c r="I175" s="70"/>
      <c r="J175" s="70">
        <v>3</v>
      </c>
      <c r="K175" s="70">
        <v>7</v>
      </c>
      <c r="L175" s="70">
        <v>2</v>
      </c>
      <c r="M175" s="68">
        <v>6</v>
      </c>
      <c r="N175" s="148">
        <v>0</v>
      </c>
      <c r="O175" s="148">
        <v>0</v>
      </c>
      <c r="P175" s="47"/>
      <c r="Q175" s="47"/>
      <c r="R175" s="47"/>
    </row>
    <row r="176" spans="1:18" ht="23.25">
      <c r="A176" s="70"/>
      <c r="B176" s="70"/>
      <c r="C176" s="70"/>
      <c r="D176" s="70"/>
      <c r="E176" s="70"/>
      <c r="F176" s="70"/>
      <c r="G176" s="70"/>
      <c r="H176" s="71">
        <v>2</v>
      </c>
      <c r="I176" s="71"/>
      <c r="J176" s="71">
        <v>3</v>
      </c>
      <c r="K176" s="71">
        <v>9</v>
      </c>
      <c r="L176" s="71"/>
      <c r="M176" s="74"/>
      <c r="N176" s="150">
        <f>N177+N178+N179+N180+N181+N183+N182+N184+N185</f>
        <v>54388</v>
      </c>
      <c r="O176" s="150">
        <f>O177+O178+O179+O180+O181+O183+O182+O184+O185</f>
        <v>0</v>
      </c>
      <c r="P176" s="47"/>
      <c r="Q176" s="47"/>
      <c r="R176" s="47"/>
    </row>
    <row r="177" spans="1:18" ht="23.25">
      <c r="A177" s="70"/>
      <c r="B177" s="70"/>
      <c r="C177" s="70"/>
      <c r="D177" s="70"/>
      <c r="E177" s="70"/>
      <c r="F177" s="70"/>
      <c r="G177" s="70">
        <v>9995</v>
      </c>
      <c r="H177" s="70">
        <v>2</v>
      </c>
      <c r="I177" s="70"/>
      <c r="J177" s="70">
        <v>3</v>
      </c>
      <c r="K177" s="70">
        <v>9</v>
      </c>
      <c r="L177" s="70">
        <v>1</v>
      </c>
      <c r="M177" s="68">
        <v>1</v>
      </c>
      <c r="N177" s="81">
        <v>0</v>
      </c>
      <c r="O177" s="72">
        <v>0</v>
      </c>
      <c r="P177" s="47"/>
      <c r="Q177" s="47"/>
      <c r="R177" s="47"/>
    </row>
    <row r="178" spans="1:18" ht="23.25">
      <c r="A178" s="70"/>
      <c r="B178" s="82"/>
      <c r="C178" s="82"/>
      <c r="D178" s="70"/>
      <c r="E178" s="82"/>
      <c r="F178" s="82"/>
      <c r="G178" s="70"/>
      <c r="H178" s="70">
        <v>2</v>
      </c>
      <c r="I178" s="70"/>
      <c r="J178" s="70">
        <v>3</v>
      </c>
      <c r="K178" s="70">
        <v>9</v>
      </c>
      <c r="L178" s="70">
        <v>1</v>
      </c>
      <c r="M178" s="68">
        <v>1</v>
      </c>
      <c r="N178" s="81">
        <v>0</v>
      </c>
      <c r="O178" s="72">
        <v>0</v>
      </c>
      <c r="P178" s="47"/>
      <c r="Q178" s="47"/>
      <c r="R178" s="47"/>
    </row>
    <row r="179" spans="1:15" ht="23.25">
      <c r="A179" s="70"/>
      <c r="B179" s="82"/>
      <c r="C179" s="82"/>
      <c r="D179" s="70"/>
      <c r="E179" s="82"/>
      <c r="F179" s="82"/>
      <c r="G179" s="70">
        <v>9995</v>
      </c>
      <c r="H179" s="70">
        <v>2</v>
      </c>
      <c r="I179" s="70"/>
      <c r="J179" s="70">
        <v>3</v>
      </c>
      <c r="K179" s="70">
        <v>9</v>
      </c>
      <c r="L179" s="70">
        <v>2</v>
      </c>
      <c r="M179" s="68">
        <v>1</v>
      </c>
      <c r="N179" s="81">
        <v>19913</v>
      </c>
      <c r="O179" s="72">
        <v>0</v>
      </c>
    </row>
    <row r="180" spans="1:15" ht="23.25">
      <c r="A180" s="70"/>
      <c r="B180" s="82"/>
      <c r="C180" s="82"/>
      <c r="D180" s="70"/>
      <c r="E180" s="82"/>
      <c r="F180" s="82"/>
      <c r="G180" s="70">
        <v>9995</v>
      </c>
      <c r="H180" s="70">
        <v>2</v>
      </c>
      <c r="I180" s="70"/>
      <c r="J180" s="70">
        <v>3</v>
      </c>
      <c r="K180" s="70">
        <v>9</v>
      </c>
      <c r="L180" s="70">
        <v>3</v>
      </c>
      <c r="M180" s="68">
        <v>1</v>
      </c>
      <c r="N180" s="81">
        <v>0</v>
      </c>
      <c r="O180" s="72">
        <v>0</v>
      </c>
    </row>
    <row r="181" spans="1:15" ht="23.25">
      <c r="A181" s="70"/>
      <c r="B181" s="82"/>
      <c r="C181" s="82"/>
      <c r="D181" s="70"/>
      <c r="E181" s="82"/>
      <c r="F181" s="82"/>
      <c r="G181" s="70">
        <v>9995</v>
      </c>
      <c r="H181" s="70">
        <v>2</v>
      </c>
      <c r="I181" s="70"/>
      <c r="J181" s="70">
        <v>3</v>
      </c>
      <c r="K181" s="70">
        <v>9</v>
      </c>
      <c r="L181" s="70">
        <v>5</v>
      </c>
      <c r="M181" s="68">
        <v>1</v>
      </c>
      <c r="N181" s="81">
        <v>0</v>
      </c>
      <c r="O181" s="72">
        <v>0</v>
      </c>
    </row>
    <row r="182" spans="1:15" ht="23.25">
      <c r="A182" s="70"/>
      <c r="B182" s="82"/>
      <c r="C182" s="82"/>
      <c r="D182" s="70"/>
      <c r="E182" s="82"/>
      <c r="F182" s="82"/>
      <c r="G182" s="70">
        <v>9995</v>
      </c>
      <c r="H182" s="70">
        <v>2</v>
      </c>
      <c r="I182" s="70"/>
      <c r="J182" s="70">
        <v>3</v>
      </c>
      <c r="K182" s="70">
        <v>9</v>
      </c>
      <c r="L182" s="70">
        <v>6</v>
      </c>
      <c r="M182" s="68">
        <v>1</v>
      </c>
      <c r="N182" s="81">
        <v>34475</v>
      </c>
      <c r="O182" s="72">
        <v>0</v>
      </c>
    </row>
    <row r="183" spans="1:15" ht="23.25">
      <c r="A183" s="70"/>
      <c r="B183" s="82"/>
      <c r="C183" s="82"/>
      <c r="D183" s="70"/>
      <c r="E183" s="82"/>
      <c r="F183" s="82"/>
      <c r="G183" s="70"/>
      <c r="H183" s="70">
        <v>2</v>
      </c>
      <c r="I183" s="70"/>
      <c r="J183" s="70">
        <v>3</v>
      </c>
      <c r="K183" s="70">
        <v>9</v>
      </c>
      <c r="L183" s="70">
        <v>7</v>
      </c>
      <c r="M183" s="68">
        <v>1</v>
      </c>
      <c r="N183" s="81">
        <v>0</v>
      </c>
      <c r="O183" s="72">
        <v>0</v>
      </c>
    </row>
    <row r="184" spans="1:15" ht="23.25">
      <c r="A184" s="70"/>
      <c r="B184" s="82"/>
      <c r="C184" s="82"/>
      <c r="D184" s="70"/>
      <c r="E184" s="82"/>
      <c r="F184" s="82"/>
      <c r="G184" s="82"/>
      <c r="H184" s="70">
        <v>2</v>
      </c>
      <c r="I184" s="70"/>
      <c r="J184" s="70">
        <v>3</v>
      </c>
      <c r="K184" s="70">
        <v>9</v>
      </c>
      <c r="L184" s="70">
        <v>8</v>
      </c>
      <c r="M184" s="68">
        <v>1</v>
      </c>
      <c r="N184" s="81">
        <v>0</v>
      </c>
      <c r="O184" s="72">
        <v>0</v>
      </c>
    </row>
    <row r="185" spans="1:15" ht="23.25">
      <c r="A185" s="70"/>
      <c r="B185" s="82"/>
      <c r="C185" s="82"/>
      <c r="D185" s="70"/>
      <c r="E185" s="82"/>
      <c r="F185" s="82"/>
      <c r="G185" s="82">
        <v>9995</v>
      </c>
      <c r="H185" s="70">
        <v>2</v>
      </c>
      <c r="I185" s="70"/>
      <c r="J185" s="70">
        <v>3</v>
      </c>
      <c r="K185" s="70">
        <v>9</v>
      </c>
      <c r="L185" s="70">
        <v>9</v>
      </c>
      <c r="M185" s="68">
        <v>1</v>
      </c>
      <c r="N185" s="81">
        <v>0</v>
      </c>
      <c r="O185" s="72">
        <v>0</v>
      </c>
    </row>
    <row r="186" spans="1:16" ht="23.25">
      <c r="A186" s="70"/>
      <c r="B186" s="82"/>
      <c r="C186" s="82"/>
      <c r="D186" s="70"/>
      <c r="E186" s="82"/>
      <c r="F186" s="82"/>
      <c r="G186" s="82"/>
      <c r="H186" s="71">
        <v>2</v>
      </c>
      <c r="I186" s="70"/>
      <c r="J186" s="71">
        <v>4</v>
      </c>
      <c r="K186" s="71"/>
      <c r="L186" s="71"/>
      <c r="M186" s="74"/>
      <c r="N186" s="149">
        <f>N188</f>
        <v>0</v>
      </c>
      <c r="O186" s="75">
        <f>O188</f>
        <v>0</v>
      </c>
      <c r="P186" s="55">
        <f>P188</f>
        <v>0</v>
      </c>
    </row>
    <row r="187" spans="1:16" ht="23.25">
      <c r="A187" s="70"/>
      <c r="B187" s="82"/>
      <c r="C187" s="82"/>
      <c r="D187" s="70"/>
      <c r="E187" s="82"/>
      <c r="F187" s="82"/>
      <c r="G187" s="82"/>
      <c r="H187" s="71">
        <v>2</v>
      </c>
      <c r="I187" s="70"/>
      <c r="J187" s="71">
        <v>4</v>
      </c>
      <c r="K187" s="71">
        <v>2</v>
      </c>
      <c r="L187" s="71"/>
      <c r="M187" s="74"/>
      <c r="N187" s="149"/>
      <c r="O187" s="75"/>
      <c r="P187" s="124"/>
    </row>
    <row r="188" spans="1:15" ht="23.25">
      <c r="A188" s="70"/>
      <c r="B188" s="82"/>
      <c r="C188" s="82"/>
      <c r="D188" s="70"/>
      <c r="E188" s="82"/>
      <c r="F188" s="82"/>
      <c r="G188" s="82"/>
      <c r="H188" s="70">
        <v>2</v>
      </c>
      <c r="I188" s="70"/>
      <c r="J188" s="70">
        <v>4</v>
      </c>
      <c r="K188" s="70">
        <v>2</v>
      </c>
      <c r="L188" s="70">
        <v>2</v>
      </c>
      <c r="M188" s="68">
        <v>1</v>
      </c>
      <c r="N188" s="81">
        <v>0</v>
      </c>
      <c r="O188" s="151">
        <v>0</v>
      </c>
    </row>
    <row r="189" spans="1:15" ht="23.25">
      <c r="A189" s="70"/>
      <c r="B189" s="82"/>
      <c r="C189" s="82"/>
      <c r="D189" s="70"/>
      <c r="E189" s="82"/>
      <c r="F189" s="82"/>
      <c r="G189" s="82"/>
      <c r="H189" s="71">
        <v>2</v>
      </c>
      <c r="I189" s="71"/>
      <c r="J189" s="71">
        <v>6</v>
      </c>
      <c r="K189" s="71"/>
      <c r="L189" s="71"/>
      <c r="M189" s="74"/>
      <c r="N189" s="149">
        <f>N190+N191+N192+N193+N195+N197+N198+N194+N199</f>
        <v>0</v>
      </c>
      <c r="O189" s="149">
        <f>O190+O191+O192+O193+O195+O197+O198+O194+O199</f>
        <v>0</v>
      </c>
    </row>
    <row r="190" spans="1:22" ht="23.25">
      <c r="A190" s="70"/>
      <c r="B190" s="82"/>
      <c r="C190" s="82"/>
      <c r="D190" s="70"/>
      <c r="E190" s="82"/>
      <c r="F190" s="82"/>
      <c r="G190" s="82"/>
      <c r="H190" s="70">
        <v>2</v>
      </c>
      <c r="I190" s="70"/>
      <c r="J190" s="70">
        <v>6</v>
      </c>
      <c r="K190" s="70">
        <v>1</v>
      </c>
      <c r="L190" s="70">
        <v>1</v>
      </c>
      <c r="M190" s="68">
        <v>1</v>
      </c>
      <c r="N190" s="81">
        <v>0</v>
      </c>
      <c r="O190" s="72">
        <v>0</v>
      </c>
      <c r="V190" s="125" t="s">
        <v>33</v>
      </c>
    </row>
    <row r="191" spans="1:15" ht="23.25">
      <c r="A191" s="70"/>
      <c r="B191" s="82"/>
      <c r="C191" s="82"/>
      <c r="D191" s="70"/>
      <c r="E191" s="82"/>
      <c r="F191" s="82"/>
      <c r="G191" s="82"/>
      <c r="H191" s="70">
        <v>2</v>
      </c>
      <c r="I191" s="70"/>
      <c r="J191" s="70">
        <v>6</v>
      </c>
      <c r="K191" s="70">
        <v>1</v>
      </c>
      <c r="L191" s="70">
        <v>1</v>
      </c>
      <c r="M191" s="68">
        <v>1</v>
      </c>
      <c r="N191" s="81">
        <v>0</v>
      </c>
      <c r="O191" s="72">
        <v>0</v>
      </c>
    </row>
    <row r="192" spans="1:15" ht="23.25">
      <c r="A192" s="70"/>
      <c r="B192" s="82"/>
      <c r="C192" s="82"/>
      <c r="D192" s="70"/>
      <c r="E192" s="82"/>
      <c r="F192" s="82"/>
      <c r="G192" s="82"/>
      <c r="H192" s="70">
        <v>2</v>
      </c>
      <c r="I192" s="70"/>
      <c r="J192" s="70">
        <v>6</v>
      </c>
      <c r="K192" s="70">
        <v>1</v>
      </c>
      <c r="L192" s="70">
        <v>2</v>
      </c>
      <c r="M192" s="68">
        <v>1</v>
      </c>
      <c r="N192" s="81">
        <v>0</v>
      </c>
      <c r="O192" s="81">
        <v>0</v>
      </c>
    </row>
    <row r="193" spans="1:15" ht="23.25">
      <c r="A193" s="70"/>
      <c r="B193" s="82"/>
      <c r="C193" s="82"/>
      <c r="D193" s="70"/>
      <c r="E193" s="82"/>
      <c r="F193" s="82"/>
      <c r="G193" s="82"/>
      <c r="H193" s="70">
        <v>2</v>
      </c>
      <c r="I193" s="70"/>
      <c r="J193" s="70">
        <v>6</v>
      </c>
      <c r="K193" s="70">
        <v>1</v>
      </c>
      <c r="L193" s="70">
        <v>3</v>
      </c>
      <c r="M193" s="68">
        <v>1</v>
      </c>
      <c r="N193" s="81">
        <v>0</v>
      </c>
      <c r="O193" s="81">
        <v>0</v>
      </c>
    </row>
    <row r="194" spans="1:15" ht="23.25">
      <c r="A194" s="70"/>
      <c r="B194" s="82"/>
      <c r="C194" s="82"/>
      <c r="D194" s="70"/>
      <c r="E194" s="82"/>
      <c r="F194" s="82"/>
      <c r="G194" s="82"/>
      <c r="H194" s="70">
        <v>2</v>
      </c>
      <c r="I194" s="70"/>
      <c r="J194" s="70">
        <v>6</v>
      </c>
      <c r="K194" s="70">
        <v>1</v>
      </c>
      <c r="L194" s="70">
        <v>4</v>
      </c>
      <c r="M194" s="68">
        <v>1</v>
      </c>
      <c r="N194" s="81">
        <v>0</v>
      </c>
      <c r="O194" s="81">
        <v>0</v>
      </c>
    </row>
    <row r="195" spans="1:15" ht="23.25">
      <c r="A195" s="70"/>
      <c r="B195" s="82"/>
      <c r="C195" s="82"/>
      <c r="D195" s="70"/>
      <c r="E195" s="82"/>
      <c r="F195" s="82"/>
      <c r="G195" s="82"/>
      <c r="H195" s="71">
        <v>2</v>
      </c>
      <c r="I195" s="71"/>
      <c r="J195" s="71">
        <v>6</v>
      </c>
      <c r="K195" s="71">
        <v>2</v>
      </c>
      <c r="L195" s="71"/>
      <c r="M195" s="74"/>
      <c r="N195" s="149">
        <f>N196</f>
        <v>0</v>
      </c>
      <c r="O195" s="149">
        <f>O196</f>
        <v>0</v>
      </c>
    </row>
    <row r="196" spans="1:15" ht="23.25">
      <c r="A196" s="70"/>
      <c r="B196" s="82"/>
      <c r="C196" s="82"/>
      <c r="D196" s="70"/>
      <c r="E196" s="82"/>
      <c r="F196" s="82"/>
      <c r="G196" s="82"/>
      <c r="H196" s="70">
        <v>2</v>
      </c>
      <c r="I196" s="70"/>
      <c r="J196" s="70">
        <v>6</v>
      </c>
      <c r="K196" s="70">
        <v>2</v>
      </c>
      <c r="L196" s="70">
        <v>1</v>
      </c>
      <c r="M196" s="68"/>
      <c r="N196" s="81">
        <v>0</v>
      </c>
      <c r="O196" s="72">
        <v>0</v>
      </c>
    </row>
    <row r="197" spans="1:15" ht="23.25">
      <c r="A197" s="70"/>
      <c r="B197" s="82"/>
      <c r="C197" s="82"/>
      <c r="D197" s="70"/>
      <c r="E197" s="82"/>
      <c r="F197" s="82"/>
      <c r="G197" s="82"/>
      <c r="H197" s="70">
        <v>2</v>
      </c>
      <c r="I197" s="70"/>
      <c r="J197" s="70">
        <v>6</v>
      </c>
      <c r="K197" s="70">
        <v>3</v>
      </c>
      <c r="L197" s="70">
        <v>2</v>
      </c>
      <c r="M197" s="68"/>
      <c r="N197" s="81">
        <v>0</v>
      </c>
      <c r="O197" s="72">
        <v>0</v>
      </c>
    </row>
    <row r="198" spans="1:15" ht="23.25">
      <c r="A198" s="70"/>
      <c r="B198" s="82"/>
      <c r="C198" s="82"/>
      <c r="D198" s="70"/>
      <c r="E198" s="82"/>
      <c r="F198" s="82"/>
      <c r="G198" s="82"/>
      <c r="H198" s="70">
        <v>2</v>
      </c>
      <c r="I198" s="70"/>
      <c r="J198" s="70">
        <v>6</v>
      </c>
      <c r="K198" s="70">
        <v>5</v>
      </c>
      <c r="L198" s="70">
        <v>1</v>
      </c>
      <c r="M198" s="68">
        <v>1</v>
      </c>
      <c r="N198" s="81">
        <v>0</v>
      </c>
      <c r="O198" s="72">
        <v>0</v>
      </c>
    </row>
    <row r="199" spans="1:15" ht="23.25">
      <c r="A199" s="70"/>
      <c r="B199" s="82"/>
      <c r="C199" s="82"/>
      <c r="D199" s="70"/>
      <c r="E199" s="82"/>
      <c r="F199" s="82"/>
      <c r="G199" s="82"/>
      <c r="H199" s="70">
        <v>2</v>
      </c>
      <c r="I199" s="70"/>
      <c r="J199" s="70">
        <v>7</v>
      </c>
      <c r="K199" s="70">
        <v>2</v>
      </c>
      <c r="L199" s="70">
        <v>6</v>
      </c>
      <c r="M199" s="68"/>
      <c r="N199" s="81">
        <v>0</v>
      </c>
      <c r="O199" s="72">
        <v>0</v>
      </c>
    </row>
    <row r="200" spans="1:15" ht="23.25">
      <c r="A200" s="70"/>
      <c r="B200" s="82"/>
      <c r="C200" s="82"/>
      <c r="D200" s="70"/>
      <c r="E200" s="82"/>
      <c r="F200" s="82"/>
      <c r="G200" s="82"/>
      <c r="H200" s="70"/>
      <c r="I200" s="70"/>
      <c r="J200" s="70"/>
      <c r="K200" s="70"/>
      <c r="L200" s="70"/>
      <c r="M200" s="68"/>
      <c r="N200" s="81"/>
      <c r="O200" s="72"/>
    </row>
    <row r="201" spans="1:21" ht="24" thickBot="1">
      <c r="A201" s="79"/>
      <c r="B201" s="152"/>
      <c r="C201" s="152"/>
      <c r="D201" s="79"/>
      <c r="E201" s="152"/>
      <c r="F201" s="152"/>
      <c r="G201" s="152"/>
      <c r="H201" s="237" t="s">
        <v>15</v>
      </c>
      <c r="I201" s="237"/>
      <c r="J201" s="237"/>
      <c r="K201" s="237"/>
      <c r="L201" s="237"/>
      <c r="M201" s="79"/>
      <c r="N201" s="80">
        <f>N16+N40+N119+N186+N189</f>
        <v>7425493</v>
      </c>
      <c r="O201" s="80">
        <f>O16+O40+O119+O186+O189</f>
        <v>6703605</v>
      </c>
      <c r="P201" s="57"/>
      <c r="Q201" s="57"/>
      <c r="R201" s="57"/>
      <c r="S201" s="57"/>
      <c r="T201" s="57"/>
      <c r="U201" s="57"/>
    </row>
    <row r="202" spans="1:15" ht="16.5" thickTop="1">
      <c r="A202" s="112"/>
      <c r="B202" s="112"/>
      <c r="C202" s="112"/>
      <c r="D202" s="112"/>
      <c r="E202" s="112"/>
      <c r="F202" s="112"/>
      <c r="G202" s="112"/>
      <c r="H202" s="118"/>
      <c r="I202" s="118"/>
      <c r="J202" s="118"/>
      <c r="K202" s="118"/>
      <c r="L202" s="118"/>
      <c r="M202" s="112"/>
      <c r="N202" s="112"/>
      <c r="O202" s="112"/>
    </row>
    <row r="203" spans="1:15" ht="15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</row>
    <row r="204" spans="1:15" ht="15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</row>
    <row r="205" spans="1:15" ht="15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</row>
    <row r="206" spans="1:15" ht="15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</row>
    <row r="207" spans="1:15" ht="15">
      <c r="A207" s="112"/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</row>
    <row r="208" spans="1:15" ht="15">
      <c r="A208" s="112"/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</row>
    <row r="209" spans="1:15" ht="25.5">
      <c r="A209" s="84"/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</row>
    <row r="210" spans="1:15" ht="25.5">
      <c r="A210" s="84"/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</row>
    <row r="211" spans="1:15" ht="25.5">
      <c r="A211" s="153"/>
      <c r="B211" s="153"/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  <c r="M211" s="153"/>
      <c r="N211" s="153"/>
      <c r="O211" s="153"/>
    </row>
    <row r="212" spans="1:15" ht="25.5">
      <c r="A212" s="83"/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</row>
  </sheetData>
  <sheetProtection/>
  <mergeCells count="17">
    <mergeCell ref="N110:O110"/>
    <mergeCell ref="A1:O1"/>
    <mergeCell ref="A3:O3"/>
    <mergeCell ref="N4:O4"/>
    <mergeCell ref="N7:O7"/>
    <mergeCell ref="A13:L13"/>
    <mergeCell ref="M13:O13"/>
    <mergeCell ref="A116:L116"/>
    <mergeCell ref="M116:O116"/>
    <mergeCell ref="A117:I117"/>
    <mergeCell ref="J117:L117"/>
    <mergeCell ref="H201:L201"/>
    <mergeCell ref="A14:I14"/>
    <mergeCell ref="J14:L14"/>
    <mergeCell ref="H91:L91"/>
    <mergeCell ref="A106:O106"/>
    <mergeCell ref="N107:O107"/>
  </mergeCells>
  <printOptions horizontalCentered="1"/>
  <pageMargins left="0.3937007874015748" right="0.1968503937007874" top="0.3937007874015748" bottom="0.1968503937007874" header="0" footer="0"/>
  <pageSetup horizontalDpi="600" verticalDpi="600" orientation="portrait" scale="52" r:id="rId2"/>
  <rowBreaks count="1" manualBreakCount="1">
    <brk id="10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ONAPRES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Ofic. Nac. de Presupuesto</dc:creator>
  <cp:keywords/>
  <dc:description/>
  <cp:lastModifiedBy>Marisabel Garcia</cp:lastModifiedBy>
  <cp:lastPrinted>2017-05-16T14:45:07Z</cp:lastPrinted>
  <dcterms:created xsi:type="dcterms:W3CDTF">2003-03-10T11:36:21Z</dcterms:created>
  <dcterms:modified xsi:type="dcterms:W3CDTF">2018-06-13T18:56:39Z</dcterms:modified>
  <cp:category/>
  <cp:version/>
  <cp:contentType/>
  <cp:contentStatus/>
</cp:coreProperties>
</file>