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160"/>
  </bookViews>
  <sheets>
    <sheet name="PLAN DE COMPRAS CONS 2022 " sheetId="1" r:id="rId1"/>
  </sheets>
  <externalReferences>
    <externalReference r:id="rId2"/>
  </externalReferences>
  <definedNames>
    <definedName name="DALALALAL">'[1]Informacion '!$Q$3:$Q$43</definedName>
    <definedName name="DistritoList">#REF!</definedName>
    <definedName name="MunicipioColumn">#REF!</definedName>
    <definedName name="MunicipioList">#REF!</definedName>
    <definedName name="MunicipioStart">#REF!</definedName>
    <definedName name="MVDKKJD">'[1]Informacion '!$I$3:$I$387</definedName>
    <definedName name="NDSKDHJKS">'[1]Informacion '!$I$3</definedName>
    <definedName name="ProvinciaColumn">#REF!</definedName>
    <definedName name="ProvinciaList">#REF!</definedName>
    <definedName name="ProvinciaStart">#REF!</definedName>
    <definedName name="RegionColumn">#REF!</definedName>
    <definedName name="RegionList">#REF!</definedName>
    <definedName name="RegionStart">#REF!</definedName>
    <definedName name="SASASAAS">'[1]Informacion '!$J$3:$J$387</definedName>
    <definedName name="UnidadesList">#REF!</definedName>
    <definedName name="UNSPSCCode">#REF!</definedName>
    <definedName name="UNSPSCDes">#REF!</definedName>
  </definedNames>
  <calcPr calcId="145621"/>
</workbook>
</file>

<file path=xl/calcChain.xml><?xml version="1.0" encoding="utf-8"?>
<calcChain xmlns="http://schemas.openxmlformats.org/spreadsheetml/2006/main">
  <c r="H422" i="1" l="1"/>
  <c r="H224" i="1" l="1"/>
  <c r="H24" i="1"/>
  <c r="H23" i="1"/>
  <c r="H25" i="1" s="1"/>
  <c r="H1497" i="1" l="1"/>
  <c r="H1498" i="1"/>
  <c r="H1496" i="1"/>
  <c r="H1483" i="1"/>
  <c r="H1484" i="1"/>
  <c r="H1485" i="1"/>
  <c r="H1486" i="1"/>
  <c r="H1471" i="1"/>
  <c r="H1472" i="1"/>
  <c r="H1482" i="1"/>
  <c r="H1460" i="1"/>
  <c r="H1461" i="1" s="1"/>
  <c r="H1450" i="1"/>
  <c r="H1449" i="1"/>
  <c r="H1451" i="1" s="1"/>
  <c r="H1426" i="1"/>
  <c r="H1470" i="1"/>
  <c r="H1425" i="1"/>
  <c r="H1424" i="1"/>
  <c r="H1414" i="1"/>
  <c r="H1413" i="1"/>
  <c r="H1412" i="1"/>
  <c r="H1402" i="1"/>
  <c r="H1401" i="1"/>
  <c r="H1400" i="1"/>
  <c r="H1390" i="1"/>
  <c r="H1389" i="1"/>
  <c r="L1365" i="1"/>
  <c r="K1365" i="1"/>
  <c r="J1365" i="1"/>
  <c r="H1364" i="1"/>
  <c r="H1365" i="1" s="1"/>
  <c r="H1353" i="1"/>
  <c r="H1354" i="1"/>
  <c r="H1349" i="1"/>
  <c r="H1350" i="1"/>
  <c r="H1351" i="1"/>
  <c r="H1352" i="1"/>
  <c r="H1348" i="1"/>
  <c r="H1347" i="1"/>
  <c r="H1473" i="1" l="1"/>
  <c r="H1499" i="1"/>
  <c r="H1487" i="1"/>
  <c r="H1427" i="1"/>
  <c r="H1403" i="1"/>
  <c r="H1415" i="1"/>
  <c r="H1391" i="1"/>
  <c r="H1355" i="1"/>
  <c r="H1329" i="1" l="1"/>
  <c r="H1330" i="1"/>
  <c r="H1331" i="1"/>
  <c r="H1332" i="1"/>
  <c r="H1333" i="1"/>
  <c r="H1334" i="1"/>
  <c r="H1335" i="1"/>
  <c r="H1310" i="1"/>
  <c r="H1311" i="1"/>
  <c r="H1312" i="1"/>
  <c r="H1313" i="1"/>
  <c r="H1314" i="1"/>
  <c r="H1315" i="1"/>
  <c r="H1316" i="1"/>
  <c r="H1317" i="1"/>
  <c r="H1306" i="1"/>
  <c r="H1307" i="1"/>
  <c r="H1308" i="1"/>
  <c r="H1309" i="1"/>
  <c r="H1292" i="1"/>
  <c r="H1293" i="1"/>
  <c r="H1294" i="1"/>
  <c r="H1291" i="1"/>
  <c r="H1290" i="1"/>
  <c r="H1265" i="1"/>
  <c r="H1266" i="1"/>
  <c r="H1267" i="1"/>
  <c r="H1268" i="1"/>
  <c r="H1269" i="1"/>
  <c r="H1270" i="1"/>
  <c r="H1251" i="1"/>
  <c r="H1252" i="1" s="1"/>
  <c r="H1206" i="1"/>
  <c r="H1231" i="1"/>
  <c r="H1230" i="1"/>
  <c r="H1228" i="1"/>
  <c r="H1187" i="1"/>
  <c r="H1186" i="1"/>
  <c r="H1185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51" i="1" l="1"/>
  <c r="H1150" i="1"/>
  <c r="H1022" i="1" l="1"/>
  <c r="H1094" i="1"/>
  <c r="H1095" i="1"/>
  <c r="H1096" i="1"/>
  <c r="H1093" i="1"/>
  <c r="H1132" i="1"/>
  <c r="H1133" i="1"/>
  <c r="H1134" i="1"/>
  <c r="H1135" i="1"/>
  <c r="H1136" i="1"/>
  <c r="H1092" i="1"/>
  <c r="H1091" i="1"/>
  <c r="H1014" i="1"/>
  <c r="H1015" i="1"/>
  <c r="H1016" i="1"/>
  <c r="H1017" i="1"/>
  <c r="H1018" i="1"/>
  <c r="H1019" i="1"/>
  <c r="H1020" i="1"/>
  <c r="H1021" i="1"/>
  <c r="H1023" i="1"/>
  <c r="H1090" i="1"/>
  <c r="H1089" i="1"/>
  <c r="H1059" i="1"/>
  <c r="H1064" i="1"/>
  <c r="H1063" i="1"/>
  <c r="H1062" i="1"/>
  <c r="H1061" i="1"/>
  <c r="H1060" i="1"/>
  <c r="H1058" i="1"/>
  <c r="H1057" i="1"/>
  <c r="H105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51" i="1"/>
  <c r="H1052" i="1"/>
  <c r="H1053" i="1"/>
  <c r="H1054" i="1"/>
  <c r="H105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34" i="1"/>
  <c r="H980" i="1"/>
  <c r="H981" i="1"/>
  <c r="H982" i="1"/>
  <c r="H983" i="1"/>
  <c r="H984" i="1"/>
  <c r="H985" i="1"/>
  <c r="H986" i="1"/>
  <c r="H987" i="1"/>
  <c r="H988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52" i="1"/>
  <c r="H953" i="1"/>
  <c r="H95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849" i="1"/>
  <c r="H829" i="1"/>
  <c r="H830" i="1"/>
  <c r="H831" i="1"/>
  <c r="H808" i="1"/>
  <c r="H753" i="1"/>
  <c r="H754" i="1"/>
  <c r="H755" i="1"/>
  <c r="H756" i="1"/>
  <c r="H757" i="1"/>
  <c r="H722" i="1"/>
  <c r="H723" i="1"/>
  <c r="H724" i="1"/>
  <c r="H725" i="1"/>
  <c r="H726" i="1"/>
  <c r="H727" i="1"/>
  <c r="H728" i="1"/>
  <c r="H721" i="1"/>
  <c r="H719" i="1"/>
  <c r="H718" i="1"/>
  <c r="H717" i="1"/>
  <c r="H686" i="1"/>
  <c r="H687" i="1"/>
  <c r="H688" i="1"/>
  <c r="H689" i="1"/>
  <c r="H690" i="1"/>
  <c r="H691" i="1"/>
  <c r="H692" i="1"/>
  <c r="H693" i="1"/>
  <c r="H685" i="1"/>
  <c r="H674" i="1"/>
  <c r="H675" i="1"/>
  <c r="H673" i="1"/>
  <c r="H659" i="1"/>
  <c r="H660" i="1"/>
  <c r="H661" i="1"/>
  <c r="H662" i="1"/>
  <c r="H663" i="1"/>
  <c r="H634" i="1"/>
  <c r="H635" i="1"/>
  <c r="H636" i="1"/>
  <c r="H637" i="1"/>
  <c r="H638" i="1"/>
  <c r="H639" i="1"/>
  <c r="H640" i="1"/>
  <c r="H641" i="1"/>
  <c r="H642" i="1"/>
  <c r="H643" i="1"/>
  <c r="H644" i="1"/>
  <c r="H627" i="1"/>
  <c r="H628" i="1"/>
  <c r="H629" i="1"/>
  <c r="H630" i="1"/>
  <c r="H631" i="1"/>
  <c r="H632" i="1"/>
  <c r="H633" i="1"/>
  <c r="H645" i="1"/>
  <c r="H617" i="1"/>
  <c r="H618" i="1"/>
  <c r="H619" i="1"/>
  <c r="H620" i="1"/>
  <c r="H621" i="1"/>
  <c r="H622" i="1"/>
  <c r="H623" i="1"/>
  <c r="H624" i="1"/>
  <c r="H625" i="1"/>
  <c r="H626" i="1"/>
  <c r="H581" i="1"/>
  <c r="H582" i="1"/>
  <c r="H583" i="1"/>
  <c r="H584" i="1"/>
  <c r="H585" i="1"/>
  <c r="H586" i="1"/>
  <c r="H587" i="1"/>
  <c r="H569" i="1"/>
  <c r="H570" i="1" s="1"/>
  <c r="H720" i="1"/>
  <c r="H729" i="1" l="1"/>
  <c r="H676" i="1"/>
  <c r="H519" i="1"/>
  <c r="H520" i="1"/>
  <c r="H521" i="1"/>
  <c r="H522" i="1"/>
  <c r="H523" i="1"/>
  <c r="H524" i="1"/>
  <c r="H518" i="1"/>
  <c r="H383" i="1"/>
  <c r="H262" i="1"/>
  <c r="H263" i="1"/>
  <c r="H264" i="1"/>
  <c r="H265" i="1"/>
  <c r="H249" i="1"/>
  <c r="H237" i="1"/>
  <c r="H216" i="1"/>
  <c r="H217" i="1"/>
  <c r="H218" i="1"/>
  <c r="H219" i="1"/>
  <c r="H220" i="1"/>
  <c r="H525" i="1" l="1"/>
  <c r="H97" i="1"/>
  <c r="H98" i="1" s="1"/>
  <c r="H73" i="1"/>
  <c r="H74" i="1"/>
  <c r="H75" i="1"/>
  <c r="H86" i="1"/>
  <c r="H87" i="1" s="1"/>
  <c r="H72" i="1"/>
  <c r="H50" i="1"/>
  <c r="H49" i="1"/>
  <c r="H76" i="1" l="1"/>
  <c r="H444" i="1"/>
  <c r="H445" i="1"/>
  <c r="H446" i="1"/>
  <c r="H443" i="1"/>
  <c r="H432" i="1"/>
  <c r="H420" i="1" l="1"/>
  <c r="H421" i="1"/>
  <c r="H417" i="1"/>
  <c r="H418" i="1"/>
  <c r="H419" i="1"/>
  <c r="H378" i="1" l="1"/>
  <c r="H379" i="1"/>
  <c r="H380" i="1"/>
  <c r="H381" i="1"/>
  <c r="H382" i="1"/>
  <c r="H292" i="1" l="1"/>
  <c r="H293" i="1"/>
  <c r="H294" i="1"/>
  <c r="H278" i="1"/>
  <c r="H279" i="1"/>
  <c r="H280" i="1"/>
  <c r="H346" i="1" l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236" i="1" l="1"/>
  <c r="H235" i="1"/>
  <c r="H234" i="1"/>
  <c r="H215" i="1"/>
  <c r="H225" i="1" s="1"/>
  <c r="H195" i="1"/>
  <c r="H160" i="1"/>
  <c r="H161" i="1"/>
  <c r="H159" i="1"/>
  <c r="H173" i="1"/>
  <c r="H172" i="1"/>
  <c r="H148" i="1"/>
  <c r="H144" i="1"/>
  <c r="H143" i="1"/>
  <c r="H142" i="1"/>
  <c r="H141" i="1"/>
  <c r="H146" i="1"/>
  <c r="H145" i="1"/>
  <c r="H147" i="1"/>
  <c r="H130" i="1"/>
  <c r="H131" i="1" s="1"/>
  <c r="H238" i="1" l="1"/>
  <c r="H162" i="1"/>
  <c r="H149" i="1"/>
  <c r="H174" i="1"/>
  <c r="H119" i="1"/>
  <c r="H118" i="1"/>
  <c r="H108" i="1"/>
  <c r="H109" i="1" s="1"/>
  <c r="H248" i="1"/>
  <c r="H247" i="1"/>
  <c r="H47" i="1"/>
  <c r="H48" i="1"/>
  <c r="H46" i="1"/>
  <c r="H45" i="1"/>
  <c r="H35" i="1"/>
  <c r="H184" i="1"/>
  <c r="H250" i="1" l="1"/>
  <c r="H51" i="1"/>
  <c r="H120" i="1"/>
  <c r="H260" i="1"/>
  <c r="H1437" i="1" l="1"/>
  <c r="H1436" i="1" l="1"/>
  <c r="H1438" i="1" s="1"/>
  <c r="H1374" i="1"/>
  <c r="H1375" i="1"/>
  <c r="H1376" i="1"/>
  <c r="H1289" i="1"/>
  <c r="H1271" i="1"/>
  <c r="H1272" i="1"/>
  <c r="H1273" i="1"/>
  <c r="H1274" i="1"/>
  <c r="H1275" i="1"/>
  <c r="H1224" i="1"/>
  <c r="H1225" i="1"/>
  <c r="H1226" i="1"/>
  <c r="H1227" i="1"/>
  <c r="H1229" i="1"/>
  <c r="H1232" i="1"/>
  <c r="H1233" i="1"/>
  <c r="H1234" i="1"/>
  <c r="H1235" i="1"/>
  <c r="H1236" i="1"/>
  <c r="H1237" i="1"/>
  <c r="H1238" i="1"/>
  <c r="H1239" i="1"/>
  <c r="H1240" i="1"/>
  <c r="H1201" i="1"/>
  <c r="H1202" i="1"/>
  <c r="H1203" i="1"/>
  <c r="H1204" i="1"/>
  <c r="H1205" i="1"/>
  <c r="H1207" i="1"/>
  <c r="H1208" i="1"/>
  <c r="H1209" i="1"/>
  <c r="H1166" i="1"/>
  <c r="H1167" i="1"/>
  <c r="H1168" i="1"/>
  <c r="H1169" i="1"/>
  <c r="H1088" i="1"/>
  <c r="H989" i="1"/>
  <c r="H990" i="1"/>
  <c r="H991" i="1"/>
  <c r="H992" i="1"/>
  <c r="H993" i="1"/>
  <c r="H994" i="1"/>
  <c r="H995" i="1"/>
  <c r="H996" i="1"/>
  <c r="H955" i="1"/>
  <c r="H771" i="1"/>
  <c r="H772" i="1"/>
  <c r="H773" i="1"/>
  <c r="H774" i="1"/>
  <c r="H775" i="1"/>
  <c r="H776" i="1"/>
  <c r="H777" i="1"/>
  <c r="H778" i="1"/>
  <c r="H779" i="1"/>
  <c r="H780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7" i="1"/>
  <c r="H845" i="1"/>
  <c r="H846" i="1"/>
  <c r="H847" i="1"/>
  <c r="H848" i="1"/>
  <c r="H850" i="1"/>
  <c r="H752" i="1"/>
  <c r="H705" i="1"/>
  <c r="H706" i="1"/>
  <c r="H658" i="1"/>
  <c r="H657" i="1"/>
  <c r="H646" i="1"/>
  <c r="H559" i="1"/>
  <c r="H560" i="1" s="1"/>
  <c r="H547" i="1"/>
  <c r="H548" i="1"/>
  <c r="H549" i="1"/>
  <c r="H546" i="1"/>
  <c r="H506" i="1"/>
  <c r="H507" i="1"/>
  <c r="H498" i="1"/>
  <c r="H499" i="1"/>
  <c r="H500" i="1"/>
  <c r="H501" i="1"/>
  <c r="H502" i="1"/>
  <c r="H503" i="1"/>
  <c r="H504" i="1"/>
  <c r="H505" i="1"/>
  <c r="H459" i="1"/>
  <c r="H460" i="1"/>
  <c r="H461" i="1"/>
  <c r="H462" i="1"/>
  <c r="H463" i="1"/>
  <c r="H404" i="1"/>
  <c r="H405" i="1" s="1"/>
  <c r="H377" i="1"/>
  <c r="H384" i="1" s="1"/>
  <c r="H261" i="1"/>
  <c r="H1377" i="1" l="1"/>
  <c r="H664" i="1"/>
  <c r="H550" i="1"/>
  <c r="H759" i="1"/>
  <c r="H758" i="1"/>
  <c r="H796" i="1"/>
  <c r="H795" i="1"/>
  <c r="H794" i="1"/>
  <c r="H818" i="1"/>
  <c r="H604" i="1"/>
  <c r="H819" i="1" l="1"/>
  <c r="H807" i="1" l="1"/>
  <c r="H809" i="1" s="1"/>
  <c r="H781" i="1"/>
  <c r="H770" i="1"/>
  <c r="H751" i="1"/>
  <c r="H760" i="1" s="1"/>
  <c r="H798" i="1" l="1"/>
  <c r="H603" i="1"/>
  <c r="H479" i="1"/>
  <c r="H478" i="1"/>
  <c r="H477" i="1"/>
  <c r="L1377" i="1" l="1"/>
  <c r="K1377" i="1"/>
  <c r="J1377" i="1"/>
  <c r="H832" i="1"/>
  <c r="H602" i="1"/>
  <c r="H601" i="1"/>
  <c r="H1328" i="1" l="1"/>
  <c r="H1305" i="1"/>
  <c r="H1318" i="1" s="1"/>
  <c r="H1288" i="1"/>
  <c r="H1295" i="1" s="1"/>
  <c r="H1264" i="1"/>
  <c r="H1263" i="1"/>
  <c r="H1262" i="1"/>
  <c r="H1261" i="1"/>
  <c r="H1223" i="1"/>
  <c r="H1222" i="1"/>
  <c r="H1221" i="1"/>
  <c r="H1220" i="1"/>
  <c r="H1200" i="1"/>
  <c r="H1199" i="1"/>
  <c r="H1165" i="1"/>
  <c r="H1164" i="1"/>
  <c r="H1163" i="1"/>
  <c r="H1162" i="1"/>
  <c r="H1149" i="1"/>
  <c r="H1148" i="1"/>
  <c r="H1131" i="1"/>
  <c r="H1137" i="1" s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075" i="1"/>
  <c r="H1097" i="1" s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861" i="1"/>
  <c r="H904" i="1" s="1"/>
  <c r="H844" i="1"/>
  <c r="H851" i="1" s="1"/>
  <c r="H740" i="1"/>
  <c r="H739" i="1"/>
  <c r="H738" i="1"/>
  <c r="H828" i="1"/>
  <c r="H833" i="1" s="1"/>
  <c r="H704" i="1"/>
  <c r="H707" i="1" s="1"/>
  <c r="H694" i="1"/>
  <c r="H616" i="1"/>
  <c r="H647" i="1" s="1"/>
  <c r="H600" i="1"/>
  <c r="H599" i="1"/>
  <c r="H598" i="1"/>
  <c r="H580" i="1"/>
  <c r="H588" i="1" s="1"/>
  <c r="H535" i="1"/>
  <c r="H497" i="1"/>
  <c r="H496" i="1"/>
  <c r="H495" i="1"/>
  <c r="H494" i="1"/>
  <c r="H493" i="1"/>
  <c r="H492" i="1"/>
  <c r="H491" i="1"/>
  <c r="H490" i="1"/>
  <c r="H476" i="1"/>
  <c r="H475" i="1"/>
  <c r="H474" i="1"/>
  <c r="H458" i="1"/>
  <c r="H457" i="1"/>
  <c r="H447" i="1"/>
  <c r="H416" i="1"/>
  <c r="H415" i="1"/>
  <c r="H393" i="1"/>
  <c r="H394" i="1" s="1"/>
  <c r="H345" i="1"/>
  <c r="H367" i="1" s="1"/>
  <c r="H305" i="1"/>
  <c r="H335" i="1" s="1"/>
  <c r="H291" i="1"/>
  <c r="H277" i="1"/>
  <c r="H259" i="1"/>
  <c r="H266" i="1" s="1"/>
  <c r="H205" i="1"/>
  <c r="H206" i="1" s="1"/>
  <c r="H194" i="1"/>
  <c r="H196" i="1" s="1"/>
  <c r="H61" i="1"/>
  <c r="H62" i="1" s="1"/>
  <c r="H34" i="1"/>
  <c r="H36" i="1" s="1"/>
  <c r="H183" i="1"/>
  <c r="H185" i="1" s="1"/>
  <c r="H1188" i="1" l="1"/>
  <c r="H1121" i="1"/>
  <c r="H956" i="1"/>
  <c r="H295" i="1"/>
  <c r="H1336" i="1"/>
  <c r="H1152" i="1"/>
  <c r="H480" i="1"/>
  <c r="H281" i="1"/>
  <c r="H433" i="1"/>
  <c r="H464" i="1"/>
  <c r="H1210" i="1"/>
  <c r="H508" i="1"/>
  <c r="H1024" i="1"/>
  <c r="H605" i="1"/>
  <c r="D10" i="1" s="1"/>
  <c r="H1065" i="1"/>
  <c r="H1241" i="1"/>
  <c r="H1276" i="1"/>
  <c r="H741" i="1"/>
  <c r="H536" i="1"/>
</calcChain>
</file>

<file path=xl/comments1.xml><?xml version="1.0" encoding="utf-8"?>
<comments xmlns="http://schemas.openxmlformats.org/spreadsheetml/2006/main">
  <authors>
    <author>jchoque</author>
    <author>mcorreia</author>
    <author>Autor</author>
  </authors>
  <commentList>
    <comment ref="D657" authorId="0">
      <text>
        <r>
          <rPr>
            <b/>
            <sz val="9"/>
            <color indexed="81"/>
            <rFont val="Tahoma"/>
            <family val="2"/>
          </rPr>
          <t>jchoque:</t>
        </r>
        <r>
          <rPr>
            <sz val="9"/>
            <color indexed="81"/>
            <rFont val="Tahoma"/>
            <family val="2"/>
          </rPr>
          <t xml:space="preserve">
Malla ganadera y alambres </t>
        </r>
      </text>
    </comment>
    <comment ref="D658" authorId="0">
      <text>
        <r>
          <rPr>
            <b/>
            <sz val="9"/>
            <color indexed="81"/>
            <rFont val="Tahoma"/>
            <family val="2"/>
          </rPr>
          <t>jchoque:</t>
        </r>
        <r>
          <rPr>
            <sz val="9"/>
            <color indexed="81"/>
            <rFont val="Tahoma"/>
            <family val="2"/>
          </rPr>
          <t xml:space="preserve">
Malla ganadera y alambres </t>
        </r>
      </text>
    </comment>
    <comment ref="E81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H81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E81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E81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C81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81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8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8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81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340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340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E1340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H1340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H1341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1342" authorId="2">
      <text/>
    </comment>
    <comment ref="H1343" authorId="2">
      <text/>
    </comment>
    <comment ref="H1344" authorId="2">
      <text/>
    </comment>
    <comment ref="C1346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1346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1346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6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1346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1346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357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357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E1357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F1357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G135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H1357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H1358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1359" authorId="2">
      <text/>
    </comment>
    <comment ref="H1360" authorId="2">
      <text/>
    </comment>
    <comment ref="H1361" authorId="2">
      <text/>
    </comment>
    <comment ref="C1363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1363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136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136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1363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367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367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E1367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G136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H1367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H1368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1369" authorId="2">
      <text/>
    </comment>
    <comment ref="H1370" authorId="2">
      <text/>
    </comment>
    <comment ref="H1371" authorId="2">
      <text/>
    </comment>
    <comment ref="C1373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1373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137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137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1373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382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382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</commentList>
</comments>
</file>

<file path=xl/sharedStrings.xml><?xml version="1.0" encoding="utf-8"?>
<sst xmlns="http://schemas.openxmlformats.org/spreadsheetml/2006/main" count="4867" uniqueCount="481">
  <si>
    <t xml:space="preserve">PLAN ANUAL DE COMPRAS Y CONTRATACIONES 
</t>
  </si>
  <si>
    <t>SNCC.F.069</t>
  </si>
  <si>
    <t>Capítulo</t>
  </si>
  <si>
    <t>Version: 1.0.0</t>
  </si>
  <si>
    <t>Sub Capítulo</t>
  </si>
  <si>
    <t>01</t>
  </si>
  <si>
    <t>Unidad Ejecutora</t>
  </si>
  <si>
    <t>0001</t>
  </si>
  <si>
    <t>Cantidad Procesos Registrados</t>
  </si>
  <si>
    <t>Unidad de Compra</t>
  </si>
  <si>
    <t>Instituto Dominicano de Investigaciones Agropecuarias y Forestales</t>
  </si>
  <si>
    <t>Monto Estimado Total</t>
  </si>
  <si>
    <t>Código de la Unidad de Compra</t>
  </si>
  <si>
    <t>Año Fiscal</t>
  </si>
  <si>
    <t>Fecha Aprobación</t>
  </si>
  <si>
    <t>No. PROCESO</t>
  </si>
  <si>
    <t>CUENTA</t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</si>
  <si>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</si>
  <si>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</si>
  <si>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</si>
  <si>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</si>
  <si>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</si>
  <si>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</si>
  <si>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Publicidad y Propaganda</t>
  </si>
  <si>
    <t>Servicios</t>
  </si>
  <si>
    <t>Compras Menores</t>
  </si>
  <si>
    <t>No</t>
  </si>
  <si>
    <t>FECHA DE NECESIDAD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</si>
  <si>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</si>
  <si>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</si>
  <si>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</si>
  <si>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</si>
  <si>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</si>
  <si>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</si>
  <si>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Distrito Nacional</t>
  </si>
  <si>
    <t>FECHA PREVISTA ADJUDICACIÓN</t>
  </si>
  <si>
    <t>Municipio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</si>
  <si>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</si>
  <si>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</si>
  <si>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</si>
  <si>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</si>
  <si>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</si>
  <si>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</si>
  <si>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</si>
  <si>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Unidad</t>
  </si>
  <si>
    <t>SEDE</t>
  </si>
  <si>
    <t>TOTAL COMPRA ESTIMADA</t>
  </si>
  <si>
    <t>Publicidad en periodicos</t>
  </si>
  <si>
    <t>Impresión y Encuadernación</t>
  </si>
  <si>
    <t>Tarjetas de presentación</t>
  </si>
  <si>
    <t>Pasajes aereos</t>
  </si>
  <si>
    <t>Viajes en aviones comerciales</t>
  </si>
  <si>
    <t>Sí</t>
  </si>
  <si>
    <t>Servicios de reparación, mantenimiento o reparación de aire acondicionado</t>
  </si>
  <si>
    <t>Bienes</t>
  </si>
  <si>
    <t>Compras por debajo del Umbral</t>
  </si>
  <si>
    <t>Servicio de mantenimiento o soporte del hardware del computador</t>
  </si>
  <si>
    <t>Comparacion de Precios</t>
  </si>
  <si>
    <t>Servicios de reparar o pintar la carrocería de vehículos</t>
  </si>
  <si>
    <t>Servicios de Mantenimiento, reparación, desmonte e instalación</t>
  </si>
  <si>
    <t>Servicio de mantenimiento de equipo industrial</t>
  </si>
  <si>
    <t>Servicios de fumigación</t>
  </si>
  <si>
    <t>Para fumigación de las instalaciones de la Sede del IDIAF</t>
  </si>
  <si>
    <t>Servicios de exterminación o fumigación</t>
  </si>
  <si>
    <t>Servicios de limpieza e Higiene</t>
  </si>
  <si>
    <t>Para lavado de vehiculos de la sede del IDIAF</t>
  </si>
  <si>
    <t>Lavado en seco</t>
  </si>
  <si>
    <t>Eventos Generales</t>
  </si>
  <si>
    <t>Gestión de eventos</t>
  </si>
  <si>
    <t>Servicios de Capacitación</t>
  </si>
  <si>
    <t>Para capacitar personal del IDIAF</t>
  </si>
  <si>
    <t>Formación o desarrollo laboral</t>
  </si>
  <si>
    <t>Servicios de alimentación</t>
  </si>
  <si>
    <t>Para adquisición de servicios de alimentación del IDIAF</t>
  </si>
  <si>
    <t>Servicios de cáterin en la obra o lugar de trabajo</t>
  </si>
  <si>
    <t>Agua para consumo Humano</t>
  </si>
  <si>
    <t>Suplir la demanda de agua de consumo humano del IDIAF</t>
  </si>
  <si>
    <t>Agua mineral</t>
  </si>
  <si>
    <t>Paquete</t>
  </si>
  <si>
    <t>Alimentos y Bebidas</t>
  </si>
  <si>
    <t>Para suministro de alimentos y bebidas del IDIAF</t>
  </si>
  <si>
    <t>Azucares naturales o productos endulzantes</t>
  </si>
  <si>
    <t>Caja</t>
  </si>
  <si>
    <t>Bolsas de té</t>
  </si>
  <si>
    <t>Bebidas de té</t>
  </si>
  <si>
    <t>Sal de mesa</t>
  </si>
  <si>
    <t>Vinagres</t>
  </si>
  <si>
    <t>Galón</t>
  </si>
  <si>
    <t>Cremas no lácteas</t>
  </si>
  <si>
    <t>Café</t>
  </si>
  <si>
    <t>Para Adquisicion de ofrendas florales al altar de la Patria</t>
  </si>
  <si>
    <t>Arreglo de flores cortadas</t>
  </si>
  <si>
    <t>Acabados textiles</t>
  </si>
  <si>
    <t>Banderas o accesorios</t>
  </si>
  <si>
    <t>Toallas de manos</t>
  </si>
  <si>
    <t>Prenda de vestir</t>
  </si>
  <si>
    <t>Uniformes corporativos</t>
  </si>
  <si>
    <t>Calzados</t>
  </si>
  <si>
    <t>Botas para hombre</t>
  </si>
  <si>
    <t>Papel de Escritorio</t>
  </si>
  <si>
    <t>Para compra de resmas y productos de papel</t>
  </si>
  <si>
    <t>Papel de escritura</t>
  </si>
  <si>
    <t>Resma</t>
  </si>
  <si>
    <t>8 1/2 X 11</t>
  </si>
  <si>
    <t>8 1/2 X 14</t>
  </si>
  <si>
    <t>Papel para sumadora o máquina registradora</t>
  </si>
  <si>
    <t>Papel de notas autoadhesivas</t>
  </si>
  <si>
    <t>Productos de papel y carton</t>
  </si>
  <si>
    <t>Para la adquisición de suministro de papel y carton del IDIAF</t>
  </si>
  <si>
    <t>Papel libretas o libros de mensajes telefónicos</t>
  </si>
  <si>
    <t>Papel libros o cuadernos para bitácoras</t>
  </si>
  <si>
    <t>Papel higiénico</t>
  </si>
  <si>
    <t>Servilletas de papel</t>
  </si>
  <si>
    <t>Toallas de papel</t>
  </si>
  <si>
    <t>Productos de Artes Graficas</t>
  </si>
  <si>
    <t>Llantas y neumáticos</t>
  </si>
  <si>
    <t>Adquisicion de llantas y neumaticos para ser usado en los vehiculos del IDIAF</t>
  </si>
  <si>
    <t>Llantas para automóviles o camionetas</t>
  </si>
  <si>
    <t>Suplir necesidad de areas de mayordomia, cocina y fundas agricolas</t>
  </si>
  <si>
    <t>Recipientes de plástico</t>
  </si>
  <si>
    <t>Botellas de aplicador</t>
  </si>
  <si>
    <t>Papel metálico</t>
  </si>
  <si>
    <t>Herramientas Menores</t>
  </si>
  <si>
    <t>Para compra de herramientas de oficina y campo</t>
  </si>
  <si>
    <t>Herramientas de recorte o moldeo</t>
  </si>
  <si>
    <t>Compra de Combustible</t>
  </si>
  <si>
    <t>Suplir las necesidades de combustible y gas propano del IDIAF</t>
  </si>
  <si>
    <t>Combustible diesel</t>
  </si>
  <si>
    <t>Gas licuado de petróleo</t>
  </si>
  <si>
    <t>Productos explosivos y pirotecnia</t>
  </si>
  <si>
    <t>Para compra de cartuchos de escopetas y fosforos</t>
  </si>
  <si>
    <t>Cartuchos explosivos</t>
  </si>
  <si>
    <t>Fósforos</t>
  </si>
  <si>
    <t>Para compra de reactivos de laboratorio.</t>
  </si>
  <si>
    <t>Santo Domingo</t>
  </si>
  <si>
    <t>Los Alcarrizos</t>
  </si>
  <si>
    <t>Pantoja</t>
  </si>
  <si>
    <t>Reactivos o soluciones químicas</t>
  </si>
  <si>
    <t>Productos Quimicos de uso personal</t>
  </si>
  <si>
    <t>Para la compra de limpiadores de mano, jabones, entre otros.</t>
  </si>
  <si>
    <t>Limpiador de manos</t>
  </si>
  <si>
    <t>Jabones</t>
  </si>
  <si>
    <t>Desinfectante de manos</t>
  </si>
  <si>
    <t>Otros productos quimicos y conexos</t>
  </si>
  <si>
    <t>Compra de productos quimicos y conexos uso actividades varias</t>
  </si>
  <si>
    <t>Alcoholes o sus sustitutos</t>
  </si>
  <si>
    <t>Pegamentos</t>
  </si>
  <si>
    <t>Docena</t>
  </si>
  <si>
    <t>Surfactantes detergentes</t>
  </si>
  <si>
    <t>Libra </t>
  </si>
  <si>
    <t>Materiales de limpieza</t>
  </si>
  <si>
    <t>Mantener las condiciones de higiene y salubridad de la Sede del IDIAF</t>
  </si>
  <si>
    <t>Pañitos o toallas para limpiar</t>
  </si>
  <si>
    <t>Desinfectantes para uso doméstico</t>
  </si>
  <si>
    <t>Blanqueadores</t>
  </si>
  <si>
    <t>Productos para el lavaplatos</t>
  </si>
  <si>
    <t>Esponjas</t>
  </si>
  <si>
    <t>Recogedor de basura</t>
  </si>
  <si>
    <t>Limpiadores de vidrio o ventanas</t>
  </si>
  <si>
    <t>Escobas</t>
  </si>
  <si>
    <t>Traperos húmedos</t>
  </si>
  <si>
    <t>Ácido muriático</t>
  </si>
  <si>
    <t>SUR</t>
  </si>
  <si>
    <t>Baldes para limpieza</t>
  </si>
  <si>
    <t>Bolsas de basura</t>
  </si>
  <si>
    <t>Desodorantes</t>
  </si>
  <si>
    <t>Dispensadores de ambientadores</t>
  </si>
  <si>
    <t>Dispensadores de productos sanitarios</t>
  </si>
  <si>
    <t>Utiles de escritorio, oficina informatica y de enseñanza</t>
  </si>
  <si>
    <t>Abastecer las oficinas de IDIAF de utiles de oficinas e informatica</t>
  </si>
  <si>
    <t>Bolígrafos</t>
  </si>
  <si>
    <t>Grapadoras</t>
  </si>
  <si>
    <t>Grapas</t>
  </si>
  <si>
    <t>Clips para papel</t>
  </si>
  <si>
    <t>Fluido de corrección</t>
  </si>
  <si>
    <t>Cinta de impresora</t>
  </si>
  <si>
    <t>Sobres de catálogos o de gancho</t>
  </si>
  <si>
    <t xml:space="preserve">Docena </t>
  </si>
  <si>
    <t>Removedores de grapas (saca ganchos)</t>
  </si>
  <si>
    <t>Carpetas</t>
  </si>
  <si>
    <t>Sobres</t>
  </si>
  <si>
    <t>Folders</t>
  </si>
  <si>
    <t>Cajas u organizadores de almacenamiento de archivos</t>
  </si>
  <si>
    <t>Tóner para impresoras o fax</t>
  </si>
  <si>
    <t>Repuestos de tinta</t>
  </si>
  <si>
    <t>Adquision de utiles de oficina e informatica para ser utilizado en el IDIAF</t>
  </si>
  <si>
    <t>Unidades de disco duro</t>
  </si>
  <si>
    <t>Adaptadores para hardware o telefonía</t>
  </si>
  <si>
    <t>Mouse o bola de seguimiento para computador</t>
  </si>
  <si>
    <t>Memoria flash</t>
  </si>
  <si>
    <t>Lápices de madera</t>
  </si>
  <si>
    <t>Utiles Menores médico- quirúrgicos</t>
  </si>
  <si>
    <t>Guantes de examen o para procedimientos no quirúrgicos</t>
  </si>
  <si>
    <t>Máscaras quirúrgicas o de aislamiento para personal médico</t>
  </si>
  <si>
    <t>Utiles de Cocina y comedor</t>
  </si>
  <si>
    <t>Para adquisicion de suministros de cocina y mayordomia del IDIAF</t>
  </si>
  <si>
    <t>Platos desechables para uso doméstico</t>
  </si>
  <si>
    <t>Tazas o vasos o tapas desechables para uso doméstico</t>
  </si>
  <si>
    <t>Cubiertos desechables para uso doméstico</t>
  </si>
  <si>
    <t>Compra de baterias uso inversores, planta electrica y vehiculos</t>
  </si>
  <si>
    <t>Baterías para vehículos</t>
  </si>
  <si>
    <t>Baterías recargables</t>
  </si>
  <si>
    <t>Productos Eléctricos y afines</t>
  </si>
  <si>
    <t>Para la compra de productos electricos</t>
  </si>
  <si>
    <t>Pilas alcalinas</t>
  </si>
  <si>
    <t>Strips de conexiones</t>
  </si>
  <si>
    <t>Productos y útiles varios no identificados precedentemente</t>
  </si>
  <si>
    <t>Para utiles varios no identificados</t>
  </si>
  <si>
    <t>Cinta de transferencia adhesiva</t>
  </si>
  <si>
    <t>Clips para billetes</t>
  </si>
  <si>
    <t>Borradores de goma</t>
  </si>
  <si>
    <t>Reglas</t>
  </si>
  <si>
    <t>Dispensadores de cinta</t>
  </si>
  <si>
    <t>Productos y utiles de defensa y seguridad</t>
  </si>
  <si>
    <t>Para compra de guantes y cerraduras</t>
  </si>
  <si>
    <t>Guantes de protección</t>
  </si>
  <si>
    <t>Muebles de Oficina y estanteria</t>
  </si>
  <si>
    <t>Para la adquisicion de muebles de oficina y materiales de estanterias</t>
  </si>
  <si>
    <t>Archivos de cheques</t>
  </si>
  <si>
    <t>Sillas para ejecutivos</t>
  </si>
  <si>
    <t>Sillas para grupos de trabajo</t>
  </si>
  <si>
    <t>Revisteros</t>
  </si>
  <si>
    <t>Equipos de tecnologias de la informacion y comunicación</t>
  </si>
  <si>
    <t>Para la adquisicion de equipos de computos</t>
  </si>
  <si>
    <t>Computadores de escritorio</t>
  </si>
  <si>
    <t>Computadores personales</t>
  </si>
  <si>
    <t>Teclados</t>
  </si>
  <si>
    <t>Compra de toner uso impresoras de la Sede</t>
  </si>
  <si>
    <t>CENTA</t>
  </si>
  <si>
    <t>Impresión de papelería o formularios comerciales</t>
  </si>
  <si>
    <t>Millar</t>
  </si>
  <si>
    <t>Electrodomesticos</t>
  </si>
  <si>
    <t>FECHA DE NECESSIDAD</t>
  </si>
  <si>
    <t>Columna1</t>
  </si>
  <si>
    <t>Equipo medico y de laboratorio</t>
  </si>
  <si>
    <t>Adquirir Filtros de Membranas para Laboratorio</t>
  </si>
  <si>
    <t>Adquirir Aires Acondicionados para Laboratorios</t>
  </si>
  <si>
    <t>Sistemas de aire acondicionado, calefaccion y refrigeracion industrial y comercial</t>
  </si>
  <si>
    <t>NORTE</t>
  </si>
  <si>
    <t>RESMA</t>
  </si>
  <si>
    <t>Artículos de Plasticos</t>
  </si>
  <si>
    <t>Aspesores de agua</t>
  </si>
  <si>
    <t>Rastrillos</t>
  </si>
  <si>
    <t>Machetes</t>
  </si>
  <si>
    <t>CENTRO</t>
  </si>
  <si>
    <t>Abonos y fertilizantes</t>
  </si>
  <si>
    <t>Compra de abonos y fertilizantes uso diferentes actividades de campo</t>
  </si>
  <si>
    <t>Abono</t>
  </si>
  <si>
    <t>Quintal</t>
  </si>
  <si>
    <t>Inserticidas, fumigantes y otros</t>
  </si>
  <si>
    <t>Compra de inserticidas, fumigantes y otros uso diferentes actividades de campo</t>
  </si>
  <si>
    <t>Insecticidas</t>
  </si>
  <si>
    <t>Litro</t>
  </si>
  <si>
    <t>Kilogramo</t>
  </si>
  <si>
    <t>Fungicidas</t>
  </si>
  <si>
    <t>Matamalezas</t>
  </si>
  <si>
    <t>Pintura, lacas, barnices, diluyentes y absorbentes para pinturas</t>
  </si>
  <si>
    <t>Medio agar embotellado o en bandas para bacterias</t>
  </si>
  <si>
    <t>Transformadores de suministro de potencia</t>
  </si>
  <si>
    <t>Cajas de toma de corriente</t>
  </si>
  <si>
    <t>Capacitores fijos</t>
  </si>
  <si>
    <t>Conectores de cables eléctricos</t>
  </si>
  <si>
    <t>Tubos fluorescentes</t>
  </si>
  <si>
    <t>Lámparas fluorescentes</t>
  </si>
  <si>
    <t>Pilas secas</t>
  </si>
  <si>
    <t>Impresoras de múltiples funciones</t>
  </si>
  <si>
    <t>Aires acondicionados</t>
  </si>
  <si>
    <t>unidad</t>
  </si>
  <si>
    <t>UNIDAD</t>
  </si>
  <si>
    <t>Mezclas de nitrógeno – fósforo – potasio – npk</t>
  </si>
  <si>
    <t>LITRO</t>
  </si>
  <si>
    <t>Productos quimicos de sanamientos de las aguas</t>
  </si>
  <si>
    <t>Compra de alguicidas uso piscina de la casa club del IDIAF</t>
  </si>
  <si>
    <t>Alguicidas</t>
  </si>
  <si>
    <t>Baterías de plomo-ácido</t>
  </si>
  <si>
    <t>Overoles de protección</t>
  </si>
  <si>
    <t>Escritorio</t>
  </si>
  <si>
    <t>Bombas de mano</t>
  </si>
  <si>
    <t>OTROS EQUIPOS</t>
  </si>
  <si>
    <t>ADQUISICION DE OTROS EQUIPOS DE USO EN CAMPO</t>
  </si>
  <si>
    <t>Cortadora de pasto</t>
  </si>
  <si>
    <t>CPA</t>
  </si>
  <si>
    <t>Alimentos para animales</t>
  </si>
  <si>
    <t>Compra de materia prima para la elaboracion de alimentos de animales</t>
  </si>
  <si>
    <t>Pedro Brand</t>
  </si>
  <si>
    <t>Maíz para forraje</t>
  </si>
  <si>
    <t>Maiz entero, afrecho de miaz, soya, alimento para conejos,alimento para peces</t>
  </si>
  <si>
    <t>Grano de cereal</t>
  </si>
  <si>
    <t>Comida para cerdos</t>
  </si>
  <si>
    <t>Alimento granulado para peces</t>
  </si>
  <si>
    <t>hilados, fibras y telas</t>
  </si>
  <si>
    <t>Para la compra de malla para uso actividades de campo</t>
  </si>
  <si>
    <t>Tela malla de alambre</t>
  </si>
  <si>
    <t>Malla ganadera</t>
  </si>
  <si>
    <t xml:space="preserve">Botas de goma </t>
  </si>
  <si>
    <t>Productos Medicinales para uso humano</t>
  </si>
  <si>
    <t>Para adquisición de productos medicinal</t>
  </si>
  <si>
    <t>Suplementos vitamínicos</t>
  </si>
  <si>
    <t>Ivermectina</t>
  </si>
  <si>
    <t>Penicilina</t>
  </si>
  <si>
    <t>Vacuna contra la plaga</t>
  </si>
  <si>
    <t>Productos medicinales para uso veterinario</t>
  </si>
  <si>
    <t>compra de productos medicionales uso veterinario</t>
  </si>
  <si>
    <t>Productos para el sistema sexual genital urinario u hormonales para uso veterinario</t>
  </si>
  <si>
    <t>Grapas c</t>
  </si>
  <si>
    <t>Barras de hierro</t>
  </si>
  <si>
    <t>Perfiles de hierro</t>
  </si>
  <si>
    <t>Tazas de café o té para uso doméstico</t>
  </si>
  <si>
    <t>Platos para uso doméstico</t>
  </si>
  <si>
    <t>Vasos para beber para uso doméstico</t>
  </si>
  <si>
    <t>Neveras para uso doméstico</t>
  </si>
  <si>
    <t>Kits de equipos médicos de laboratorio o de campo o productos relacionados</t>
  </si>
  <si>
    <t>Maquinaria y equipo agropecuario</t>
  </si>
  <si>
    <t>Adquisicion de maquinaria y equipo agropecuario</t>
  </si>
  <si>
    <t>Desmalezadoras</t>
  </si>
  <si>
    <t>Bombas sumergibles</t>
  </si>
  <si>
    <t>Equipos de seguridad</t>
  </si>
  <si>
    <t>Para compra de camaras de seguridad</t>
  </si>
  <si>
    <t>Camaras de seguridad</t>
  </si>
  <si>
    <t>Instalaciones temporales</t>
  </si>
  <si>
    <t>Para participación en ferias agropecuarias, expo mango y agroalimentaria</t>
  </si>
  <si>
    <t>Construcción o creación de pabellones de feria</t>
  </si>
  <si>
    <t>SEDE PLAN</t>
  </si>
  <si>
    <t>Insercion en medios impresos</t>
  </si>
  <si>
    <t>SEDE ADM</t>
  </si>
  <si>
    <t>Impresión de publicaciones</t>
  </si>
  <si>
    <t>SEDE DIFUSION</t>
  </si>
  <si>
    <t>Encuadernación espiral</t>
  </si>
  <si>
    <t xml:space="preserve">Para viajes al exterior </t>
  </si>
  <si>
    <t>SEDE DE</t>
  </si>
  <si>
    <t>Restauración de albañilería, mampostería o azulejos</t>
  </si>
  <si>
    <t xml:space="preserve">otras contrataciones de servicio </t>
  </si>
  <si>
    <t xml:space="preserve">Servicio de Impermeabilizacion </t>
  </si>
  <si>
    <t>Servicios de tratamiento de materiales  de impermeabilización</t>
  </si>
  <si>
    <t xml:space="preserve">Mantenimiento y reparacion de muebles y equipos de oficinas </t>
  </si>
  <si>
    <t>mantenimiento y reparacion para muebles y equipos de oficina del IDIAF</t>
  </si>
  <si>
    <t>Mantenimiento y reparacion en equipo para computacion</t>
  </si>
  <si>
    <t>mantenimiento y reparacion de equipos de computo del IDIAF</t>
  </si>
  <si>
    <t xml:space="preserve">Mantenimiento y reparacion en equipos sanitarios y de laboratorio </t>
  </si>
  <si>
    <t>Mantenimiento y equipo de laboratorio</t>
  </si>
  <si>
    <t>Mantenimiento o reparacion de equipo medico mayor (mayor)</t>
  </si>
  <si>
    <t xml:space="preserve">Mantenimiento y reparacion en equipos de transporte, traccion y elevacion </t>
  </si>
  <si>
    <t>Para mantenimientos de los vehiculos en garantia y los de reparacion</t>
  </si>
  <si>
    <t>Para reparaciones y mantenimientos de aires acondicionados del IDIAF</t>
  </si>
  <si>
    <t>Para reparaciones y mantenimientos de las plantas electricas del IDIAF</t>
  </si>
  <si>
    <t>SEDE RRHH</t>
  </si>
  <si>
    <t>Servicios de comidas a domicilio</t>
  </si>
  <si>
    <t>AÑO 2022</t>
  </si>
  <si>
    <t>2022</t>
  </si>
  <si>
    <t>CONGRESO</t>
  </si>
  <si>
    <t>Mantenimiento y reparación de obras  de ingenieria civil o infraestructura</t>
  </si>
  <si>
    <t>Chocolate o sustituto de chocolate</t>
  </si>
  <si>
    <t>Alimentos Avicola</t>
  </si>
  <si>
    <t>Productos Forestales</t>
  </si>
  <si>
    <t>Manteles</t>
  </si>
  <si>
    <t>Compra de banderas, manteles y toallas</t>
  </si>
  <si>
    <t>Para la compra de uniformes</t>
  </si>
  <si>
    <t>Adquisicion de botas para mayordomia, mensajeria y personal obrero</t>
  </si>
  <si>
    <t>Mantenimiento y reparaciones menores en edificaciones</t>
  </si>
  <si>
    <t>Sistemas de seguridad o de control de acceso</t>
  </si>
  <si>
    <t>Instalación de ventanas, puertas o dispositivos</t>
  </si>
  <si>
    <t>Instalaciones Electrica</t>
  </si>
  <si>
    <t>para realizar reparaciones electricas en la SEDE</t>
  </si>
  <si>
    <t>Instalación o servicio de sistemas de energía eléctrica</t>
  </si>
  <si>
    <t>SEDE PLANI</t>
  </si>
  <si>
    <t>Comida seca para gatos</t>
  </si>
  <si>
    <t>Blocs o cuadernos de papel</t>
  </si>
  <si>
    <t>Libretas para ser utilizados en notas de recados</t>
  </si>
  <si>
    <t xml:space="preserve">Productos medicinales </t>
  </si>
  <si>
    <t>Adquisicion de acido lactico para el laboratorio de mata larga</t>
  </si>
  <si>
    <t>acido lactico</t>
  </si>
  <si>
    <t>Frasco</t>
  </si>
  <si>
    <t>Llantas para camionetas pesado</t>
  </si>
  <si>
    <t>Bolsas plasticos</t>
  </si>
  <si>
    <t>Tuberia de plastico</t>
  </si>
  <si>
    <t>palas</t>
  </si>
  <si>
    <t>Tijeras de podar</t>
  </si>
  <si>
    <t>Azada</t>
  </si>
  <si>
    <t>Martillos</t>
  </si>
  <si>
    <t>Sierra</t>
  </si>
  <si>
    <t>Carretilla</t>
  </si>
  <si>
    <t>Emchufes</t>
  </si>
  <si>
    <t>Hachas de mano</t>
  </si>
  <si>
    <t>Picos</t>
  </si>
  <si>
    <t>Accesorios de metal</t>
  </si>
  <si>
    <t>Para la compra de accesorios varios de metal para ser utilizados en el IDIAF.</t>
  </si>
  <si>
    <t>Alambre de puas</t>
  </si>
  <si>
    <t>Rollos</t>
  </si>
  <si>
    <t>Otros productos no metalicos</t>
  </si>
  <si>
    <t>Limas</t>
  </si>
  <si>
    <t>Para la adquision de limas</t>
  </si>
  <si>
    <t>Fertilizante nitrogenado</t>
  </si>
  <si>
    <t>Fertilizante de fosforo</t>
  </si>
  <si>
    <t>Fertilizante de potacio</t>
  </si>
  <si>
    <t>Fertilizante de sulfuro</t>
  </si>
  <si>
    <t>Pinturas de revesimiento</t>
  </si>
  <si>
    <t>Pintura de agua</t>
  </si>
  <si>
    <t>Compra de pintura para ser utilizados en edificaciones del IDIAF</t>
  </si>
  <si>
    <t>Limpiadores de baño</t>
  </si>
  <si>
    <t>Detergente de lavado para laboratorio</t>
  </si>
  <si>
    <t>Contenedores de desperdicios o revestimiento rigidos</t>
  </si>
  <si>
    <t>Tijera</t>
  </si>
  <si>
    <t>Maose o bola de seguimiento para computador</t>
  </si>
  <si>
    <t>Puntero</t>
  </si>
  <si>
    <t>Cartucho de tinta</t>
  </si>
  <si>
    <t>Norte</t>
  </si>
  <si>
    <t>Discos flexibles</t>
  </si>
  <si>
    <t>SEDE DIFUN</t>
  </si>
  <si>
    <t>Libretas de cintas o repuestos</t>
  </si>
  <si>
    <t xml:space="preserve">Para la compra de guantes y mascarillas </t>
  </si>
  <si>
    <t>Tetera o cafetera para uso domestico</t>
  </si>
  <si>
    <t>Copas para uso domestico</t>
  </si>
  <si>
    <t>Tenedores para uso doméstico</t>
  </si>
  <si>
    <t>Cucharas para uso doméstico</t>
  </si>
  <si>
    <t>Cuchillos para uso doméstico</t>
  </si>
  <si>
    <t>Bandejas o fuentes para uso doméstico</t>
  </si>
  <si>
    <t>Cafeteras para uso doméstico</t>
  </si>
  <si>
    <t>Frascos al vacío para uso doméstico</t>
  </si>
  <si>
    <t>Ollas a presión para uso doméstico</t>
  </si>
  <si>
    <t>Ollas para uso doméstico</t>
  </si>
  <si>
    <t>Cables de redes</t>
  </si>
  <si>
    <t>SEDE INF</t>
  </si>
  <si>
    <t>Cordon de extension</t>
  </si>
  <si>
    <t>Lamparas floresentes</t>
  </si>
  <si>
    <t>Accesorios</t>
  </si>
  <si>
    <t xml:space="preserve">para la compra de teclados </t>
  </si>
  <si>
    <t>Dispensadores instituciones de jabon o locion</t>
  </si>
  <si>
    <t>Magueras de agua</t>
  </si>
  <si>
    <t>Cinta aislante electrica</t>
  </si>
  <si>
    <t>Candados</t>
  </si>
  <si>
    <t>Sillas para jardin</t>
  </si>
  <si>
    <t>Fotocopiadoras</t>
  </si>
  <si>
    <t>Armarios</t>
  </si>
  <si>
    <t>Gabinetes para medio multiples</t>
  </si>
  <si>
    <t>Licuadoras para uso doméstico</t>
  </si>
  <si>
    <t>Hornillas para uso doméstico</t>
  </si>
  <si>
    <t>Estufa</t>
  </si>
  <si>
    <t>Tostadoras para uso doméstico</t>
  </si>
  <si>
    <t>Hornos microondas para uso doméstico</t>
  </si>
  <si>
    <t>Camaras fotograficas y de videos</t>
  </si>
  <si>
    <t>Adquisicion de camara fotografica con sus accesorios</t>
  </si>
  <si>
    <t>Camaras fijas</t>
  </si>
  <si>
    <t>Microscopios o lupas o magnificadores o accesorios para uso quirúrgico</t>
  </si>
  <si>
    <t>Balanzas analiticas</t>
  </si>
  <si>
    <t>Automoviles y camiones</t>
  </si>
  <si>
    <t>Para la adquisicion de camionetas y minibus</t>
  </si>
  <si>
    <t>Minibuses</t>
  </si>
  <si>
    <t>Camiones ligeros o vehiculos utilitarios deportivos</t>
  </si>
  <si>
    <t>Maquinaria y equipo industrial</t>
  </si>
  <si>
    <t>Adquisicion de maquinaria y equipo industrial</t>
  </si>
  <si>
    <t>Bombas giratorias</t>
  </si>
  <si>
    <t>Equipo de generacion electrica</t>
  </si>
  <si>
    <t>Celdas de carga</t>
  </si>
  <si>
    <t>Adquirir transformadores y paneles solares</t>
  </si>
  <si>
    <t>Herramientas-maquinas herramientas</t>
  </si>
  <si>
    <t>Multimetros</t>
  </si>
  <si>
    <t>Sierras electricas</t>
  </si>
  <si>
    <t>Compra de multimetro y sierra electrica</t>
  </si>
  <si>
    <t>Arboles, cultivos y plantas que generan productos recurrentes</t>
  </si>
  <si>
    <t>Semillas o plántulas cebolla</t>
  </si>
  <si>
    <t>Semillas o plántulas de pimiento morrón</t>
  </si>
  <si>
    <t>Semillas o plántulas de tomate</t>
  </si>
  <si>
    <t>Semillas o plántulas de chiles</t>
  </si>
  <si>
    <t>Semillas o plántulas de cilantro</t>
  </si>
  <si>
    <t>Programas de informatica</t>
  </si>
  <si>
    <t>para la compra de lincencias de software informatico</t>
  </si>
  <si>
    <t>Software para oficinas</t>
  </si>
  <si>
    <t>Software de servidor de transacciones</t>
  </si>
  <si>
    <t>Publicacion en periodicos para proceso de licitacion de compras y publicidad en general</t>
  </si>
  <si>
    <t>Impresión de papeleria y material gastable</t>
  </si>
  <si>
    <t>Si</t>
  </si>
  <si>
    <t xml:space="preserve">Servicio de mantenimiento de edificios </t>
  </si>
  <si>
    <t xml:space="preserve">Mantenimiento o reparación del sistema de plomería </t>
  </si>
  <si>
    <t xml:space="preserve">Ebanisteria y otras reparaciones varias </t>
  </si>
  <si>
    <t>Comparación de Precios</t>
  </si>
  <si>
    <t>Para celebraciones de eventos del IDIAF</t>
  </si>
  <si>
    <t>Compra de semillas para siembra</t>
  </si>
  <si>
    <t>Compras menores</t>
  </si>
  <si>
    <t>Licitación Pública</t>
  </si>
  <si>
    <t>Adquirir electrodomestico para las estaciones experimentales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</si>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</sst>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_-[$RD$-1C0A]* #,##0.00_ ;_-[$RD$-1C0A]* \-#,##0.00\ ;_-[$RD$-1C0A]* &quot; - &quot;??_ ;_-@_ "/>
    <numFmt numFmtId="166" formatCode="dd\-mm\-yyyy"/>
    <numFmt numFmtId="167" formatCode="&quot;RD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00206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7F7F7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rgb="FFCCCCCC"/>
      </top>
      <bottom style="medium">
        <color rgb="FFCCCCCC"/>
      </bottom>
      <diagonal/>
    </border>
    <border>
      <left/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rgb="FFCCCCCC"/>
      </top>
      <bottom style="thick">
        <color rgb="FF000000"/>
      </bottom>
      <diagonal/>
    </border>
  </borders>
  <cellStyleXfs count="11">
    <xf numFmtId="0" fontId="0" fillId="0" borderId="0"/>
    <xf numFmtId="0" fontId="7" fillId="0" borderId="0"/>
    <xf numFmtId="0" fontId="8" fillId="12" borderId="63">
      <alignment horizontal="center" vertical="center"/>
    </xf>
    <xf numFmtId="0" fontId="8" fillId="12" borderId="63">
      <alignment horizontal="left" vertical="center" wrapText="1"/>
    </xf>
    <xf numFmtId="165" fontId="8" fillId="12" borderId="63">
      <alignment horizontal="center" vertical="center"/>
    </xf>
    <xf numFmtId="0" fontId="11" fillId="6" borderId="27">
      <alignment horizontal="center" vertical="center" wrapText="1"/>
    </xf>
    <xf numFmtId="0" fontId="11" fillId="0" borderId="27">
      <alignment horizontal="left" vertical="center" wrapText="1"/>
    </xf>
    <xf numFmtId="0" fontId="11" fillId="6" borderId="27">
      <alignment horizontal="center" vertical="center" textRotation="90" wrapText="1"/>
    </xf>
    <xf numFmtId="0" fontId="11" fillId="7" borderId="27">
      <alignment horizontal="left" vertical="center"/>
    </xf>
    <xf numFmtId="166" fontId="11" fillId="0" borderId="27">
      <alignment horizontal="center" vertical="center"/>
    </xf>
    <xf numFmtId="0" fontId="11" fillId="8" borderId="27">
      <alignment horizontal="center" vertical="center"/>
    </xf>
  </cellStyleXfs>
  <cellXfs count="60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0" fillId="2" borderId="2" xfId="0" applyNumberFormat="1" applyFill="1" applyBorder="1" applyAlignment="1">
      <alignment vertical="center" wrapText="1"/>
    </xf>
    <xf numFmtId="164" fontId="0" fillId="2" borderId="2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164" fontId="5" fillId="0" borderId="20" xfId="0" applyNumberFormat="1" applyFont="1" applyBorder="1" applyAlignment="1">
      <alignment vertical="center" wrapText="1"/>
    </xf>
    <xf numFmtId="0" fontId="1" fillId="5" borderId="2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164" fontId="6" fillId="6" borderId="16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Border="1" applyAlignment="1">
      <alignment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164" fontId="6" fillId="8" borderId="16" xfId="0" applyNumberFormat="1" applyFont="1" applyFill="1" applyBorder="1" applyAlignment="1">
      <alignment horizontal="center" vertical="center" wrapText="1"/>
    </xf>
    <xf numFmtId="164" fontId="6" fillId="8" borderId="33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164" fontId="6" fillId="9" borderId="27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6" fillId="10" borderId="0" xfId="0" applyNumberFormat="1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164" fontId="6" fillId="6" borderId="33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46" xfId="0" applyNumberFormat="1" applyFont="1" applyBorder="1" applyAlignment="1">
      <alignment horizontal="center" vertical="center" wrapText="1"/>
    </xf>
    <xf numFmtId="164" fontId="6" fillId="0" borderId="48" xfId="0" applyNumberFormat="1" applyFont="1" applyBorder="1" applyAlignment="1">
      <alignment horizontal="center" vertical="center" wrapText="1"/>
    </xf>
    <xf numFmtId="164" fontId="6" fillId="0" borderId="48" xfId="0" applyNumberFormat="1" applyFont="1" applyBorder="1" applyAlignment="1">
      <alignment vertical="center" wrapText="1"/>
    </xf>
    <xf numFmtId="0" fontId="5" fillId="0" borderId="20" xfId="0" applyFont="1" applyBorder="1" applyAlignment="1">
      <alignment wrapText="1"/>
    </xf>
    <xf numFmtId="164" fontId="5" fillId="0" borderId="20" xfId="0" applyNumberFormat="1" applyFont="1" applyBorder="1" applyAlignment="1">
      <alignment wrapText="1"/>
    </xf>
    <xf numFmtId="164" fontId="5" fillId="0" borderId="48" xfId="0" applyNumberFormat="1" applyFont="1" applyBorder="1" applyAlignment="1">
      <alignment wrapText="1"/>
    </xf>
    <xf numFmtId="164" fontId="6" fillId="8" borderId="48" xfId="0" applyNumberFormat="1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164" fontId="5" fillId="2" borderId="49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5" fillId="0" borderId="5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40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6" fillId="0" borderId="16" xfId="0" applyFont="1" applyBorder="1" applyAlignment="1">
      <alignment vertical="center" wrapText="1"/>
    </xf>
    <xf numFmtId="44" fontId="5" fillId="2" borderId="35" xfId="0" applyNumberFormat="1" applyFont="1" applyFill="1" applyBorder="1" applyAlignment="1">
      <alignment horizontal="center" vertical="center" wrapText="1"/>
    </xf>
    <xf numFmtId="44" fontId="6" fillId="8" borderId="35" xfId="0" applyNumberFormat="1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10" borderId="36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wrapText="1"/>
    </xf>
    <xf numFmtId="0" fontId="6" fillId="8" borderId="48" xfId="0" applyFont="1" applyFill="1" applyBorder="1" applyAlignment="1">
      <alignment horizontal="center" vertical="center" wrapText="1"/>
    </xf>
    <xf numFmtId="44" fontId="5" fillId="2" borderId="49" xfId="0" applyNumberFormat="1" applyFont="1" applyFill="1" applyBorder="1" applyAlignment="1">
      <alignment horizontal="center" vertical="center" wrapText="1"/>
    </xf>
    <xf numFmtId="44" fontId="6" fillId="8" borderId="51" xfId="0" applyNumberFormat="1" applyFont="1" applyFill="1" applyBorder="1" applyAlignment="1">
      <alignment horizontal="center" vertical="center" wrapText="1"/>
    </xf>
    <xf numFmtId="44" fontId="6" fillId="10" borderId="36" xfId="0" applyNumberFormat="1" applyFont="1" applyFill="1" applyBorder="1" applyAlignment="1">
      <alignment horizontal="center" vertical="center" wrapText="1"/>
    </xf>
    <xf numFmtId="44" fontId="5" fillId="10" borderId="36" xfId="0" applyNumberFormat="1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wrapText="1"/>
    </xf>
    <xf numFmtId="44" fontId="6" fillId="8" borderId="58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6" fillId="8" borderId="43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44" fontId="5" fillId="2" borderId="61" xfId="0" applyNumberFormat="1" applyFont="1" applyFill="1" applyBorder="1" applyAlignment="1">
      <alignment horizontal="center" vertical="center" wrapText="1"/>
    </xf>
    <xf numFmtId="44" fontId="5" fillId="2" borderId="62" xfId="0" applyNumberFormat="1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44" fontId="5" fillId="2" borderId="63" xfId="0" applyNumberFormat="1" applyFont="1" applyFill="1" applyBorder="1" applyAlignment="1">
      <alignment horizontal="center" vertical="center" wrapText="1"/>
    </xf>
    <xf numFmtId="44" fontId="5" fillId="2" borderId="64" xfId="0" applyNumberFormat="1" applyFont="1" applyFill="1" applyBorder="1" applyAlignment="1">
      <alignment horizontal="center" vertical="center" wrapText="1"/>
    </xf>
    <xf numFmtId="0" fontId="5" fillId="0" borderId="65" xfId="0" applyFont="1" applyBorder="1" applyAlignment="1">
      <alignment wrapText="1"/>
    </xf>
    <xf numFmtId="0" fontId="5" fillId="0" borderId="66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4" fontId="6" fillId="8" borderId="67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5" fillId="2" borderId="36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34" xfId="0" applyFont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10" borderId="0" xfId="0" applyFill="1"/>
    <xf numFmtId="44" fontId="5" fillId="10" borderId="35" xfId="0" applyNumberFormat="1" applyFont="1" applyFill="1" applyBorder="1" applyAlignment="1">
      <alignment horizontal="center" vertical="center" wrapText="1"/>
    </xf>
    <xf numFmtId="0" fontId="5" fillId="12" borderId="63" xfId="2" applyFont="1" applyAlignment="1" applyProtection="1">
      <alignment horizontal="center" vertical="center" wrapText="1"/>
      <protection locked="0"/>
    </xf>
    <xf numFmtId="0" fontId="5" fillId="12" borderId="63" xfId="3" applyFont="1" applyAlignment="1">
      <alignment horizontal="center" vertical="center" wrapText="1"/>
    </xf>
    <xf numFmtId="0" fontId="5" fillId="11" borderId="0" xfId="0" applyFont="1" applyFill="1" applyAlignment="1" applyProtection="1">
      <alignment horizontal="center" wrapText="1"/>
    </xf>
    <xf numFmtId="0" fontId="8" fillId="0" borderId="0" xfId="0" applyFont="1" applyProtection="1"/>
    <xf numFmtId="0" fontId="9" fillId="0" borderId="0" xfId="0" applyFont="1" applyAlignment="1" applyProtection="1">
      <alignment vertical="center"/>
    </xf>
    <xf numFmtId="0" fontId="5" fillId="0" borderId="63" xfId="0" applyFont="1" applyBorder="1" applyAlignment="1" applyProtection="1">
      <alignment horizontal="center" vertical="center" wrapText="1"/>
      <protection locked="0"/>
    </xf>
    <xf numFmtId="44" fontId="5" fillId="12" borderId="63" xfId="4" applyNumberFormat="1" applyFont="1" applyAlignment="1" applyProtection="1">
      <alignment horizontal="center" vertical="center" wrapText="1"/>
      <protection locked="0"/>
    </xf>
    <xf numFmtId="44" fontId="5" fillId="12" borderId="63" xfId="4" applyNumberFormat="1" applyFont="1" applyAlignment="1">
      <alignment horizontal="center" vertical="center" wrapText="1"/>
    </xf>
    <xf numFmtId="0" fontId="6" fillId="6" borderId="27" xfId="5" applyFont="1" applyAlignment="1">
      <alignment horizontal="center" vertical="center" wrapText="1"/>
    </xf>
    <xf numFmtId="0" fontId="6" fillId="0" borderId="27" xfId="6" applyFont="1" applyAlignment="1" applyProtection="1">
      <alignment horizontal="center" vertical="center" wrapText="1"/>
      <protection locked="0"/>
    </xf>
    <xf numFmtId="0" fontId="6" fillId="7" borderId="27" xfId="8" applyFont="1" applyAlignment="1">
      <alignment horizontal="center" vertical="center" wrapText="1"/>
    </xf>
    <xf numFmtId="0" fontId="5" fillId="0" borderId="0" xfId="0" applyFont="1" applyAlignment="1" applyProtection="1">
      <alignment wrapText="1"/>
    </xf>
    <xf numFmtId="0" fontId="6" fillId="8" borderId="27" xfId="10" applyFont="1" applyAlignment="1">
      <alignment horizontal="center" vertical="center" wrapText="1"/>
    </xf>
    <xf numFmtId="0" fontId="6" fillId="10" borderId="0" xfId="10" applyFont="1" applyFill="1" applyBorder="1" applyAlignment="1">
      <alignment horizontal="center" vertical="center" wrapText="1"/>
    </xf>
    <xf numFmtId="165" fontId="5" fillId="10" borderId="63" xfId="4" applyFont="1" applyFill="1" applyAlignment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27" xfId="6" applyFont="1" applyAlignment="1" applyProtection="1">
      <alignment horizontal="left" vertical="center" wrapText="1"/>
      <protection locked="0"/>
    </xf>
    <xf numFmtId="0" fontId="5" fillId="10" borderId="34" xfId="0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44" fontId="10" fillId="10" borderId="70" xfId="0" applyNumberFormat="1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horizontal="center" vertical="center" wrapText="1"/>
    </xf>
    <xf numFmtId="14" fontId="6" fillId="10" borderId="16" xfId="0" applyNumberFormat="1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wrapText="1"/>
    </xf>
    <xf numFmtId="0" fontId="10" fillId="10" borderId="38" xfId="0" applyFont="1" applyFill="1" applyBorder="1" applyAlignment="1">
      <alignment wrapText="1"/>
    </xf>
    <xf numFmtId="0" fontId="5" fillId="10" borderId="2" xfId="0" applyFont="1" applyFill="1" applyBorder="1" applyAlignment="1">
      <alignment wrapText="1"/>
    </xf>
    <xf numFmtId="0" fontId="5" fillId="10" borderId="53" xfId="0" applyFont="1" applyFill="1" applyBorder="1" applyAlignment="1">
      <alignment wrapText="1"/>
    </xf>
    <xf numFmtId="0" fontId="1" fillId="13" borderId="27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12" fillId="13" borderId="38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5" fillId="10" borderId="71" xfId="0" applyFont="1" applyFill="1" applyBorder="1" applyAlignment="1">
      <alignment horizontal="center" vertical="center" wrapText="1"/>
    </xf>
    <xf numFmtId="0" fontId="5" fillId="12" borderId="63" xfId="2" applyFont="1" applyAlignment="1" applyProtection="1">
      <alignment horizontal="center" vertical="center"/>
      <protection locked="0"/>
    </xf>
    <xf numFmtId="0" fontId="5" fillId="11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73" xfId="0" applyFont="1" applyBorder="1" applyAlignment="1" applyProtection="1">
      <alignment horizontal="center" vertical="center" wrapText="1"/>
      <protection locked="0"/>
    </xf>
    <xf numFmtId="0" fontId="5" fillId="12" borderId="73" xfId="3" applyFont="1" applyBorder="1" applyAlignment="1">
      <alignment horizontal="center" vertical="center" wrapText="1"/>
    </xf>
    <xf numFmtId="0" fontId="5" fillId="12" borderId="73" xfId="2" applyFont="1" applyBorder="1" applyAlignment="1" applyProtection="1">
      <alignment horizontal="center" vertical="center"/>
      <protection locked="0"/>
    </xf>
    <xf numFmtId="0" fontId="6" fillId="6" borderId="27" xfId="5" applyFont="1" applyAlignment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6" fillId="0" borderId="27" xfId="6" applyFont="1" applyAlignment="1" applyProtection="1">
      <alignment horizontal="left" vertical="center"/>
      <protection locked="0"/>
    </xf>
    <xf numFmtId="0" fontId="6" fillId="0" borderId="16" xfId="0" applyFont="1" applyBorder="1" applyAlignment="1">
      <alignment horizontal="left" vertical="center" wrapText="1"/>
    </xf>
    <xf numFmtId="0" fontId="6" fillId="7" borderId="27" xfId="8" applyFont="1" applyAlignment="1">
      <alignment horizontal="left" vertical="center"/>
    </xf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/>
    </xf>
    <xf numFmtId="0" fontId="6" fillId="8" borderId="27" xfId="10" applyFont="1" applyAlignment="1">
      <alignment horizontal="left" vertical="center" wrapText="1"/>
    </xf>
    <xf numFmtId="0" fontId="6" fillId="8" borderId="27" xfId="10" applyFont="1" applyAlignment="1">
      <alignment horizontal="left" vertical="center"/>
    </xf>
    <xf numFmtId="0" fontId="5" fillId="12" borderId="63" xfId="2" applyFont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11" borderId="39" xfId="0" applyFont="1" applyFill="1" applyBorder="1" applyAlignment="1">
      <alignment horizontal="center" vertical="center" wrapText="1"/>
    </xf>
    <xf numFmtId="0" fontId="10" fillId="11" borderId="75" xfId="0" applyFont="1" applyFill="1" applyBorder="1" applyAlignment="1">
      <alignment vertical="center" wrapText="1"/>
    </xf>
    <xf numFmtId="0" fontId="13" fillId="0" borderId="0" xfId="0" applyFont="1"/>
    <xf numFmtId="0" fontId="10" fillId="2" borderId="7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2" borderId="77" xfId="0" applyFont="1" applyFill="1" applyBorder="1" applyAlignment="1">
      <alignment horizontal="center" vertical="center" wrapText="1"/>
    </xf>
    <xf numFmtId="0" fontId="10" fillId="11" borderId="0" xfId="0" applyFont="1" applyFill="1" applyBorder="1" applyAlignment="1">
      <alignment horizontal="center" vertical="center" wrapText="1"/>
    </xf>
    <xf numFmtId="44" fontId="10" fillId="2" borderId="35" xfId="0" applyNumberFormat="1" applyFont="1" applyFill="1" applyBorder="1" applyAlignment="1">
      <alignment horizontal="center" vertical="center" wrapText="1"/>
    </xf>
    <xf numFmtId="0" fontId="10" fillId="11" borderId="39" xfId="0" applyFont="1" applyFill="1" applyBorder="1" applyAlignment="1">
      <alignment horizontal="center" vertical="center"/>
    </xf>
    <xf numFmtId="0" fontId="10" fillId="11" borderId="39" xfId="0" applyFont="1" applyFill="1" applyBorder="1" applyAlignment="1">
      <alignment horizontal="left" vertical="center"/>
    </xf>
    <xf numFmtId="0" fontId="10" fillId="11" borderId="75" xfId="0" applyFont="1" applyFill="1" applyBorder="1" applyAlignment="1">
      <alignment horizontal="left" vertical="center"/>
    </xf>
    <xf numFmtId="44" fontId="5" fillId="12" borderId="63" xfId="4" applyNumberFormat="1" applyFont="1" applyAlignment="1" applyProtection="1">
      <alignment horizontal="center" vertical="center"/>
      <protection locked="0"/>
    </xf>
    <xf numFmtId="44" fontId="10" fillId="2" borderId="77" xfId="0" applyNumberFormat="1" applyFont="1" applyFill="1" applyBorder="1" applyAlignment="1">
      <alignment horizontal="center" vertical="center" wrapText="1"/>
    </xf>
    <xf numFmtId="44" fontId="10" fillId="10" borderId="35" xfId="0" applyNumberFormat="1" applyFont="1" applyFill="1" applyBorder="1" applyAlignment="1">
      <alignment horizontal="center" vertical="center" wrapText="1"/>
    </xf>
    <xf numFmtId="44" fontId="5" fillId="12" borderId="63" xfId="4" applyNumberFormat="1" applyFont="1" applyAlignment="1">
      <alignment horizontal="center" vertical="center"/>
    </xf>
    <xf numFmtId="44" fontId="5" fillId="12" borderId="73" xfId="4" applyNumberFormat="1" applyFont="1" applyBorder="1" applyAlignment="1" applyProtection="1">
      <alignment horizontal="center" vertical="center"/>
      <protection locked="0"/>
    </xf>
    <xf numFmtId="44" fontId="6" fillId="8" borderId="63" xfId="10" applyNumberFormat="1" applyFont="1" applyBorder="1" applyAlignment="1">
      <alignment horizontal="left" vertical="center"/>
    </xf>
    <xf numFmtId="0" fontId="5" fillId="12" borderId="73" xfId="2" applyFont="1" applyBorder="1" applyAlignment="1" applyProtection="1">
      <alignment horizontal="center" vertical="center" wrapText="1"/>
      <protection locked="0"/>
    </xf>
    <xf numFmtId="165" fontId="5" fillId="12" borderId="73" xfId="4" applyFont="1" applyBorder="1" applyAlignment="1" applyProtection="1">
      <alignment horizontal="center" vertical="center" wrapText="1"/>
      <protection locked="0"/>
    </xf>
    <xf numFmtId="164" fontId="10" fillId="2" borderId="2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44" fontId="5" fillId="2" borderId="78" xfId="0" applyNumberFormat="1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5" fillId="0" borderId="80" xfId="0" applyFont="1" applyBorder="1" applyAlignment="1">
      <alignment wrapText="1"/>
    </xf>
    <xf numFmtId="0" fontId="10" fillId="2" borderId="63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44" fontId="5" fillId="2" borderId="69" xfId="0" applyNumberFormat="1" applyFont="1" applyFill="1" applyBorder="1" applyAlignment="1">
      <alignment horizontal="center" vertical="center" wrapText="1"/>
    </xf>
    <xf numFmtId="44" fontId="6" fillId="8" borderId="77" xfId="0" applyNumberFormat="1" applyFont="1" applyFill="1" applyBorder="1" applyAlignment="1">
      <alignment horizontal="center" vertical="center" wrapText="1"/>
    </xf>
    <xf numFmtId="44" fontId="10" fillId="2" borderId="69" xfId="0" applyNumberFormat="1" applyFont="1" applyFill="1" applyBorder="1" applyAlignment="1">
      <alignment horizontal="center" vertical="center" wrapText="1"/>
    </xf>
    <xf numFmtId="44" fontId="10" fillId="2" borderId="63" xfId="0" applyNumberFormat="1" applyFont="1" applyFill="1" applyBorder="1" applyAlignment="1">
      <alignment horizontal="center" vertical="center" wrapText="1"/>
    </xf>
    <xf numFmtId="0" fontId="5" fillId="0" borderId="81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44" fontId="10" fillId="2" borderId="78" xfId="0" applyNumberFormat="1" applyFont="1" applyFill="1" applyBorder="1" applyAlignment="1">
      <alignment horizontal="center" vertical="center" wrapText="1"/>
    </xf>
    <xf numFmtId="44" fontId="6" fillId="8" borderId="82" xfId="10" applyNumberFormat="1" applyFont="1" applyBorder="1" applyAlignment="1">
      <alignment horizontal="center" vertical="center" wrapText="1"/>
    </xf>
    <xf numFmtId="0" fontId="10" fillId="11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5" fillId="2" borderId="85" xfId="0" applyFont="1" applyFill="1" applyBorder="1" applyAlignment="1">
      <alignment horizontal="center" vertical="center" wrapText="1"/>
    </xf>
    <xf numFmtId="44" fontId="5" fillId="2" borderId="85" xfId="0" applyNumberFormat="1" applyFont="1" applyFill="1" applyBorder="1" applyAlignment="1">
      <alignment horizontal="center" vertical="center" wrapText="1"/>
    </xf>
    <xf numFmtId="44" fontId="5" fillId="2" borderId="86" xfId="0" applyNumberFormat="1" applyFont="1" applyFill="1" applyBorder="1" applyAlignment="1">
      <alignment horizontal="center" vertical="center" wrapText="1"/>
    </xf>
    <xf numFmtId="0" fontId="5" fillId="12" borderId="88" xfId="2" applyFont="1" applyBorder="1" applyAlignment="1" applyProtection="1">
      <alignment horizontal="center" vertical="center" wrapText="1"/>
      <protection locked="0"/>
    </xf>
    <xf numFmtId="44" fontId="5" fillId="2" borderId="89" xfId="0" applyNumberFormat="1" applyFont="1" applyFill="1" applyBorder="1" applyAlignment="1">
      <alignment horizontal="center" vertical="center" wrapText="1"/>
    </xf>
    <xf numFmtId="0" fontId="5" fillId="10" borderId="76" xfId="0" applyFont="1" applyFill="1" applyBorder="1" applyAlignment="1">
      <alignment horizontal="center" vertical="center" wrapText="1"/>
    </xf>
    <xf numFmtId="0" fontId="5" fillId="10" borderId="7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10" borderId="79" xfId="0" applyFont="1" applyFill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10" fillId="10" borderId="69" xfId="0" applyFont="1" applyFill="1" applyBorder="1" applyAlignment="1">
      <alignment horizontal="center" vertical="center" wrapText="1"/>
    </xf>
    <xf numFmtId="0" fontId="5" fillId="12" borderId="27" xfId="3" applyFont="1" applyBorder="1" applyAlignment="1">
      <alignment horizontal="center" vertical="center" wrapText="1"/>
    </xf>
    <xf numFmtId="0" fontId="10" fillId="11" borderId="7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10" fillId="2" borderId="91" xfId="0" applyNumberFormat="1" applyFont="1" applyFill="1" applyBorder="1" applyAlignment="1">
      <alignment horizontal="center" vertical="center" wrapText="1"/>
    </xf>
    <xf numFmtId="164" fontId="6" fillId="9" borderId="92" xfId="0" applyNumberFormat="1" applyFont="1" applyFill="1" applyBorder="1" applyAlignment="1">
      <alignment horizontal="center" vertical="center" wrapText="1"/>
    </xf>
    <xf numFmtId="164" fontId="5" fillId="2" borderId="63" xfId="0" applyNumberFormat="1" applyFont="1" applyFill="1" applyBorder="1" applyAlignment="1">
      <alignment horizontal="center" vertical="center" wrapText="1"/>
    </xf>
    <xf numFmtId="164" fontId="5" fillId="2" borderId="85" xfId="0" applyNumberFormat="1" applyFont="1" applyFill="1" applyBorder="1" applyAlignment="1">
      <alignment horizontal="center" vertical="center" wrapText="1"/>
    </xf>
    <xf numFmtId="164" fontId="10" fillId="2" borderId="86" xfId="0" applyNumberFormat="1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164" fontId="5" fillId="2" borderId="88" xfId="0" applyNumberFormat="1" applyFont="1" applyFill="1" applyBorder="1" applyAlignment="1">
      <alignment horizontal="center" vertical="center" wrapText="1"/>
    </xf>
    <xf numFmtId="164" fontId="10" fillId="2" borderId="6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164" fontId="10" fillId="10" borderId="41" xfId="0" applyNumberFormat="1" applyFont="1" applyFill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5" fillId="0" borderId="97" xfId="0" applyFont="1" applyBorder="1" applyAlignment="1">
      <alignment wrapText="1"/>
    </xf>
    <xf numFmtId="0" fontId="6" fillId="8" borderId="56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164" fontId="5" fillId="2" borderId="99" xfId="0" applyNumberFormat="1" applyFont="1" applyFill="1" applyBorder="1" applyAlignment="1">
      <alignment horizontal="center" vertical="center" wrapText="1"/>
    </xf>
    <xf numFmtId="0" fontId="10" fillId="11" borderId="0" xfId="0" applyFont="1" applyFill="1" applyBorder="1" applyAlignment="1">
      <alignment vertical="center" wrapText="1"/>
    </xf>
    <xf numFmtId="0" fontId="12" fillId="11" borderId="74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 vertical="center" wrapText="1"/>
    </xf>
    <xf numFmtId="43" fontId="5" fillId="2" borderId="63" xfId="0" applyNumberFormat="1" applyFont="1" applyFill="1" applyBorder="1" applyAlignment="1">
      <alignment horizontal="center" vertical="center" wrapText="1"/>
    </xf>
    <xf numFmtId="43" fontId="5" fillId="2" borderId="61" xfId="0" applyNumberFormat="1" applyFont="1" applyFill="1" applyBorder="1" applyAlignment="1">
      <alignment horizontal="center" vertical="center" wrapText="1"/>
    </xf>
    <xf numFmtId="43" fontId="5" fillId="2" borderId="62" xfId="0" applyNumberFormat="1" applyFont="1" applyFill="1" applyBorder="1" applyAlignment="1">
      <alignment horizontal="center" vertical="center" wrapText="1"/>
    </xf>
    <xf numFmtId="0" fontId="5" fillId="0" borderId="87" xfId="0" applyFont="1" applyBorder="1" applyAlignment="1">
      <alignment wrapText="1"/>
    </xf>
    <xf numFmtId="0" fontId="5" fillId="0" borderId="88" xfId="0" applyFont="1" applyBorder="1" applyAlignment="1">
      <alignment wrapText="1"/>
    </xf>
    <xf numFmtId="43" fontId="6" fillId="8" borderId="88" xfId="0" applyNumberFormat="1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vertical="center" wrapText="1"/>
    </xf>
    <xf numFmtId="44" fontId="5" fillId="10" borderId="49" xfId="0" applyNumberFormat="1" applyFont="1" applyFill="1" applyBorder="1" applyAlignment="1">
      <alignment horizontal="center" vertical="center" wrapText="1"/>
    </xf>
    <xf numFmtId="0" fontId="10" fillId="10" borderId="39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44" fontId="5" fillId="2" borderId="101" xfId="0" applyNumberFormat="1" applyFont="1" applyFill="1" applyBorder="1" applyAlignment="1">
      <alignment horizontal="center" vertical="center" wrapText="1"/>
    </xf>
    <xf numFmtId="44" fontId="5" fillId="2" borderId="102" xfId="0" applyNumberFormat="1" applyFont="1" applyFill="1" applyBorder="1" applyAlignment="1">
      <alignment horizontal="center" vertical="center" wrapText="1"/>
    </xf>
    <xf numFmtId="0" fontId="5" fillId="2" borderId="103" xfId="0" applyFont="1" applyFill="1" applyBorder="1" applyAlignment="1" applyProtection="1">
      <alignment horizontal="center" vertical="center" wrapText="1"/>
      <protection locked="0"/>
    </xf>
    <xf numFmtId="0" fontId="5" fillId="12" borderId="63" xfId="2" applyFont="1" applyBorder="1" applyAlignment="1" applyProtection="1">
      <alignment horizontal="center" vertical="center" wrapText="1"/>
      <protection locked="0"/>
    </xf>
    <xf numFmtId="44" fontId="5" fillId="12" borderId="63" xfId="4" applyNumberFormat="1" applyFont="1" applyBorder="1" applyAlignment="1" applyProtection="1">
      <alignment horizontal="center" vertical="center" wrapText="1"/>
      <protection locked="0"/>
    </xf>
    <xf numFmtId="0" fontId="5" fillId="10" borderId="103" xfId="0" applyFont="1" applyFill="1" applyBorder="1" applyAlignment="1">
      <alignment horizontal="center" vertical="center" wrapText="1"/>
    </xf>
    <xf numFmtId="0" fontId="0" fillId="11" borderId="0" xfId="0" applyFill="1"/>
    <xf numFmtId="0" fontId="6" fillId="11" borderId="0" xfId="0" applyFont="1" applyFill="1" applyAlignment="1">
      <alignment horizont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5" fillId="11" borderId="0" xfId="0" applyFont="1" applyFill="1"/>
    <xf numFmtId="0" fontId="6" fillId="11" borderId="57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11" borderId="63" xfId="0" applyFont="1" applyFill="1" applyBorder="1" applyAlignment="1">
      <alignment horizontal="center" vertical="center"/>
    </xf>
    <xf numFmtId="0" fontId="6" fillId="11" borderId="59" xfId="0" applyFont="1" applyFill="1" applyBorder="1" applyAlignment="1">
      <alignment horizontal="center" vertical="center"/>
    </xf>
    <xf numFmtId="0" fontId="6" fillId="10" borderId="63" xfId="0" applyFont="1" applyFill="1" applyBorder="1" applyAlignment="1">
      <alignment horizontal="center" vertical="center"/>
    </xf>
    <xf numFmtId="0" fontId="6" fillId="11" borderId="72" xfId="0" applyFont="1" applyFill="1" applyBorder="1" applyAlignment="1">
      <alignment horizontal="center" vertical="center"/>
    </xf>
    <xf numFmtId="0" fontId="5" fillId="10" borderId="0" xfId="0" applyFont="1" applyFill="1"/>
    <xf numFmtId="0" fontId="5" fillId="0" borderId="0" xfId="0" applyFont="1" applyProtection="1"/>
    <xf numFmtId="0" fontId="17" fillId="0" borderId="0" xfId="0" applyFont="1" applyAlignment="1" applyProtection="1">
      <alignment vertical="center"/>
    </xf>
    <xf numFmtId="44" fontId="5" fillId="2" borderId="77" xfId="0" applyNumberFormat="1" applyFont="1" applyFill="1" applyBorder="1" applyAlignment="1">
      <alignment horizontal="center" vertical="center" wrapText="1"/>
    </xf>
    <xf numFmtId="0" fontId="5" fillId="12" borderId="85" xfId="2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44" fontId="5" fillId="2" borderId="51" xfId="0" applyNumberFormat="1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/>
    </xf>
    <xf numFmtId="0" fontId="10" fillId="11" borderId="74" xfId="0" applyFont="1" applyFill="1" applyBorder="1" applyAlignment="1">
      <alignment horizontal="center" vertical="center" wrapText="1"/>
    </xf>
    <xf numFmtId="0" fontId="5" fillId="10" borderId="40" xfId="0" applyFont="1" applyFill="1" applyBorder="1" applyAlignment="1">
      <alignment wrapText="1"/>
    </xf>
    <xf numFmtId="0" fontId="5" fillId="10" borderId="36" xfId="0" applyFont="1" applyFill="1" applyBorder="1" applyAlignment="1">
      <alignment wrapText="1"/>
    </xf>
    <xf numFmtId="164" fontId="6" fillId="10" borderId="36" xfId="0" applyNumberFormat="1" applyFont="1" applyFill="1" applyBorder="1" applyAlignment="1">
      <alignment horizontal="center" vertical="center" wrapText="1"/>
    </xf>
    <xf numFmtId="164" fontId="5" fillId="10" borderId="36" xfId="0" applyNumberFormat="1" applyFont="1" applyFill="1" applyBorder="1" applyAlignment="1">
      <alignment horizontal="center" vertical="center" wrapText="1"/>
    </xf>
    <xf numFmtId="164" fontId="0" fillId="10" borderId="0" xfId="0" applyNumberFormat="1" applyFill="1"/>
    <xf numFmtId="44" fontId="14" fillId="10" borderId="36" xfId="0" applyNumberFormat="1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164" fontId="5" fillId="2" borderId="73" xfId="0" applyNumberFormat="1" applyFont="1" applyFill="1" applyBorder="1" applyAlignment="1">
      <alignment horizontal="center" vertical="center" wrapText="1"/>
    </xf>
    <xf numFmtId="164" fontId="10" fillId="2" borderId="105" xfId="0" applyNumberFormat="1" applyFont="1" applyFill="1" applyBorder="1" applyAlignment="1">
      <alignment horizontal="center" vertical="center" wrapText="1"/>
    </xf>
    <xf numFmtId="164" fontId="10" fillId="2" borderId="63" xfId="0" applyNumberFormat="1" applyFont="1" applyFill="1" applyBorder="1" applyAlignment="1">
      <alignment horizontal="center" vertical="center" wrapText="1"/>
    </xf>
    <xf numFmtId="164" fontId="5" fillId="2" borderId="42" xfId="0" applyNumberFormat="1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/>
    </xf>
    <xf numFmtId="44" fontId="5" fillId="12" borderId="0" xfId="4" applyNumberFormat="1" applyFont="1" applyBorder="1" applyAlignment="1" applyProtection="1">
      <alignment horizontal="center" vertical="center" wrapText="1"/>
      <protection locked="0"/>
    </xf>
    <xf numFmtId="164" fontId="5" fillId="2" borderId="69" xfId="0" applyNumberFormat="1" applyFont="1" applyFill="1" applyBorder="1" applyAlignment="1">
      <alignment horizontal="center" vertical="center" wrapText="1"/>
    </xf>
    <xf numFmtId="164" fontId="5" fillId="2" borderId="106" xfId="0" applyNumberFormat="1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5" fillId="0" borderId="108" xfId="0" applyFont="1" applyBorder="1" applyAlignment="1">
      <alignment wrapText="1"/>
    </xf>
    <xf numFmtId="164" fontId="6" fillId="8" borderId="67" xfId="0" applyNumberFormat="1" applyFont="1" applyFill="1" applyBorder="1" applyAlignment="1">
      <alignment horizontal="center" vertical="center" wrapText="1"/>
    </xf>
    <xf numFmtId="0" fontId="12" fillId="11" borderId="83" xfId="0" applyFont="1" applyFill="1" applyBorder="1" applyAlignment="1">
      <alignment horizontal="center" vertical="center" wrapText="1"/>
    </xf>
    <xf numFmtId="44" fontId="5" fillId="2" borderId="88" xfId="0" applyNumberFormat="1" applyFont="1" applyFill="1" applyBorder="1" applyAlignment="1">
      <alignment horizontal="center" vertical="center" wrapText="1"/>
    </xf>
    <xf numFmtId="0" fontId="5" fillId="0" borderId="81" xfId="0" applyFont="1" applyBorder="1" applyAlignment="1">
      <alignment wrapText="1"/>
    </xf>
    <xf numFmtId="0" fontId="5" fillId="0" borderId="109" xfId="0" applyFont="1" applyBorder="1" applyAlignment="1">
      <alignment wrapText="1"/>
    </xf>
    <xf numFmtId="44" fontId="6" fillId="8" borderId="109" xfId="0" applyNumberFormat="1" applyFont="1" applyFill="1" applyBorder="1" applyAlignment="1">
      <alignment horizontal="center" vertical="center" wrapText="1"/>
    </xf>
    <xf numFmtId="44" fontId="5" fillId="2" borderId="70" xfId="0" applyNumberFormat="1" applyFont="1" applyFill="1" applyBorder="1" applyAlignment="1">
      <alignment horizontal="center" vertical="center" wrapText="1"/>
    </xf>
    <xf numFmtId="0" fontId="5" fillId="11" borderId="63" xfId="0" applyFont="1" applyFill="1" applyBorder="1" applyAlignment="1">
      <alignment horizontal="center"/>
    </xf>
    <xf numFmtId="44" fontId="5" fillId="2" borderId="90" xfId="0" applyNumberFormat="1" applyFont="1" applyFill="1" applyBorder="1" applyAlignment="1">
      <alignment horizontal="center" vertical="center" wrapText="1"/>
    </xf>
    <xf numFmtId="0" fontId="5" fillId="10" borderId="69" xfId="0" applyFont="1" applyFill="1" applyBorder="1" applyAlignment="1">
      <alignment horizontal="center" vertical="center" wrapText="1"/>
    </xf>
    <xf numFmtId="44" fontId="5" fillId="10" borderId="69" xfId="0" applyNumberFormat="1" applyFont="1" applyFill="1" applyBorder="1" applyAlignment="1">
      <alignment horizontal="center" vertical="center" wrapText="1"/>
    </xf>
    <xf numFmtId="44" fontId="5" fillId="12" borderId="63" xfId="4" applyNumberFormat="1" applyFont="1" applyBorder="1" applyAlignment="1" applyProtection="1">
      <alignment horizontal="center" vertical="center"/>
      <protection locked="0"/>
    </xf>
    <xf numFmtId="0" fontId="6" fillId="11" borderId="0" xfId="0" applyFont="1" applyFill="1" applyAlignment="1" applyProtection="1">
      <alignment horizont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10" borderId="37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 wrapText="1"/>
    </xf>
    <xf numFmtId="44" fontId="5" fillId="2" borderId="40" xfId="0" applyNumberFormat="1" applyFont="1" applyFill="1" applyBorder="1" applyAlignment="1">
      <alignment horizontal="center" vertical="center" wrapText="1"/>
    </xf>
    <xf numFmtId="44" fontId="5" fillId="12" borderId="110" xfId="4" applyNumberFormat="1" applyFont="1" applyBorder="1" applyAlignment="1" applyProtection="1">
      <alignment horizontal="center" vertical="center" wrapText="1"/>
      <protection locked="0"/>
    </xf>
    <xf numFmtId="44" fontId="10" fillId="10" borderId="111" xfId="0" applyNumberFormat="1" applyFont="1" applyFill="1" applyBorder="1" applyAlignment="1">
      <alignment horizontal="center" vertical="center" wrapText="1"/>
    </xf>
    <xf numFmtId="44" fontId="10" fillId="10" borderId="90" xfId="0" applyNumberFormat="1" applyFont="1" applyFill="1" applyBorder="1" applyAlignment="1">
      <alignment horizontal="center" vertical="center" wrapText="1"/>
    </xf>
    <xf numFmtId="44" fontId="10" fillId="2" borderId="110" xfId="0" applyNumberFormat="1" applyFont="1" applyFill="1" applyBorder="1" applyAlignment="1">
      <alignment horizontal="center" vertical="center" wrapText="1"/>
    </xf>
    <xf numFmtId="44" fontId="10" fillId="2" borderId="111" xfId="0" applyNumberFormat="1" applyFont="1" applyFill="1" applyBorder="1" applyAlignment="1">
      <alignment horizontal="center" vertical="center" wrapText="1"/>
    </xf>
    <xf numFmtId="44" fontId="5" fillId="12" borderId="63" xfId="4" applyNumberFormat="1" applyFont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 wrapText="1"/>
    </xf>
    <xf numFmtId="0" fontId="5" fillId="10" borderId="41" xfId="0" applyFont="1" applyFill="1" applyBorder="1" applyAlignment="1">
      <alignment wrapText="1"/>
    </xf>
    <xf numFmtId="44" fontId="10" fillId="10" borderId="41" xfId="0" applyNumberFormat="1" applyFont="1" applyFill="1" applyBorder="1" applyAlignment="1">
      <alignment horizontal="center" vertical="center" wrapText="1"/>
    </xf>
    <xf numFmtId="0" fontId="0" fillId="10" borderId="63" xfId="0" applyFill="1" applyBorder="1" applyAlignment="1">
      <alignment horizontal="center"/>
    </xf>
    <xf numFmtId="0" fontId="5" fillId="10" borderId="63" xfId="0" applyFont="1" applyFill="1" applyBorder="1" applyAlignment="1">
      <alignment horizontal="center" vertical="center" wrapText="1"/>
    </xf>
    <xf numFmtId="44" fontId="5" fillId="10" borderId="63" xfId="0" applyNumberFormat="1" applyFont="1" applyFill="1" applyBorder="1" applyAlignment="1">
      <alignment horizontal="center" vertical="center" wrapText="1"/>
    </xf>
    <xf numFmtId="0" fontId="5" fillId="10" borderId="40" xfId="0" applyFont="1" applyFill="1" applyBorder="1" applyAlignment="1">
      <alignment horizontal="center" vertical="center" wrapText="1"/>
    </xf>
    <xf numFmtId="44" fontId="5" fillId="12" borderId="73" xfId="4" applyNumberFormat="1" applyFont="1" applyBorder="1" applyAlignment="1" applyProtection="1">
      <alignment horizontal="center" vertical="center" wrapText="1"/>
      <protection locked="0"/>
    </xf>
    <xf numFmtId="0" fontId="5" fillId="12" borderId="63" xfId="3" applyFont="1" applyBorder="1" applyAlignment="1">
      <alignment horizontal="center" vertical="center" wrapText="1"/>
    </xf>
    <xf numFmtId="44" fontId="5" fillId="2" borderId="73" xfId="0" applyNumberFormat="1" applyFont="1" applyFill="1" applyBorder="1" applyAlignment="1">
      <alignment horizontal="center" vertical="center" wrapText="1"/>
    </xf>
    <xf numFmtId="44" fontId="5" fillId="2" borderId="112" xfId="0" applyNumberFormat="1" applyFont="1" applyFill="1" applyBorder="1" applyAlignment="1">
      <alignment horizontal="center" vertical="center" wrapText="1"/>
    </xf>
    <xf numFmtId="0" fontId="5" fillId="11" borderId="63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167" fontId="10" fillId="2" borderId="35" xfId="0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167" fontId="10" fillId="0" borderId="35" xfId="0" applyNumberFormat="1" applyFont="1" applyFill="1" applyBorder="1" applyAlignment="1">
      <alignment horizontal="center" vertical="center" wrapText="1"/>
    </xf>
    <xf numFmtId="0" fontId="5" fillId="12" borderId="112" xfId="2" applyFont="1" applyBorder="1" applyAlignment="1" applyProtection="1">
      <alignment horizontal="center" vertical="center" wrapText="1"/>
      <protection locked="0"/>
    </xf>
    <xf numFmtId="164" fontId="0" fillId="11" borderId="0" xfId="0" applyNumberFormat="1" applyFill="1"/>
    <xf numFmtId="44" fontId="5" fillId="12" borderId="63" xfId="4" applyNumberFormat="1" applyFont="1" applyBorder="1" applyAlignment="1">
      <alignment horizontal="center" vertical="center" wrapText="1"/>
    </xf>
    <xf numFmtId="44" fontId="10" fillId="10" borderId="63" xfId="0" applyNumberFormat="1" applyFont="1" applyFill="1" applyBorder="1" applyAlignment="1">
      <alignment horizontal="center" vertical="center" wrapText="1"/>
    </xf>
    <xf numFmtId="167" fontId="10" fillId="2" borderId="63" xfId="0" applyNumberFormat="1" applyFont="1" applyFill="1" applyBorder="1" applyAlignment="1">
      <alignment horizontal="center" vertical="center" wrapText="1"/>
    </xf>
    <xf numFmtId="0" fontId="6" fillId="8" borderId="42" xfId="10" applyFont="1" applyBorder="1" applyAlignment="1">
      <alignment horizontal="center" vertical="center" wrapText="1"/>
    </xf>
    <xf numFmtId="0" fontId="10" fillId="2" borderId="63" xfId="2" applyFont="1" applyFill="1" applyBorder="1" applyAlignment="1" applyProtection="1">
      <alignment horizontal="center" vertical="center" wrapText="1"/>
      <protection locked="0"/>
    </xf>
    <xf numFmtId="165" fontId="5" fillId="12" borderId="63" xfId="4" applyFont="1" applyBorder="1" applyAlignment="1" applyProtection="1">
      <alignment horizontal="center" vertical="center" wrapText="1"/>
      <protection locked="0"/>
    </xf>
    <xf numFmtId="165" fontId="5" fillId="12" borderId="63" xfId="4" applyFont="1" applyBorder="1" applyAlignment="1">
      <alignment horizontal="center" vertical="center" wrapText="1"/>
    </xf>
    <xf numFmtId="0" fontId="13" fillId="10" borderId="0" xfId="0" applyFont="1" applyFill="1"/>
    <xf numFmtId="165" fontId="5" fillId="12" borderId="113" xfId="4" applyFont="1" applyBorder="1" applyAlignment="1">
      <alignment horizontal="center" vertical="center" wrapText="1"/>
    </xf>
    <xf numFmtId="0" fontId="9" fillId="11" borderId="0" xfId="0" applyFont="1" applyFill="1" applyAlignment="1" applyProtection="1">
      <alignment vertical="center"/>
    </xf>
    <xf numFmtId="0" fontId="8" fillId="11" borderId="0" xfId="0" applyFont="1" applyFill="1" applyProtection="1"/>
    <xf numFmtId="0" fontId="10" fillId="2" borderId="112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10" fillId="10" borderId="75" xfId="0" applyFont="1" applyFill="1" applyBorder="1" applyAlignment="1">
      <alignment horizontal="center" vertical="center" wrapText="1"/>
    </xf>
    <xf numFmtId="0" fontId="10" fillId="10" borderId="74" xfId="0" applyFont="1" applyFill="1" applyBorder="1" applyAlignment="1">
      <alignment horizontal="center" vertical="center" wrapText="1"/>
    </xf>
    <xf numFmtId="0" fontId="12" fillId="10" borderId="63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 wrapText="1"/>
    </xf>
    <xf numFmtId="0" fontId="10" fillId="2" borderId="114" xfId="0" applyFont="1" applyFill="1" applyBorder="1" applyAlignment="1">
      <alignment horizontal="center" vertical="center" wrapText="1"/>
    </xf>
    <xf numFmtId="0" fontId="10" fillId="2" borderId="115" xfId="0" applyFont="1" applyFill="1" applyBorder="1" applyAlignment="1">
      <alignment horizontal="center" vertical="center" wrapText="1"/>
    </xf>
    <xf numFmtId="0" fontId="10" fillId="2" borderId="116" xfId="0" applyFont="1" applyFill="1" applyBorder="1" applyAlignment="1">
      <alignment horizontal="center" vertical="center" wrapText="1"/>
    </xf>
    <xf numFmtId="44" fontId="12" fillId="8" borderId="35" xfId="0" applyNumberFormat="1" applyFont="1" applyFill="1" applyBorder="1" applyAlignment="1">
      <alignment horizontal="center" vertical="center" wrapText="1"/>
    </xf>
    <xf numFmtId="44" fontId="12" fillId="8" borderId="77" xfId="0" applyNumberFormat="1" applyFont="1" applyFill="1" applyBorder="1" applyAlignment="1">
      <alignment horizontal="center" vertical="center" wrapText="1"/>
    </xf>
    <xf numFmtId="44" fontId="12" fillId="8" borderId="63" xfId="4" applyNumberFormat="1" applyFont="1" applyFill="1" applyAlignment="1">
      <alignment horizontal="center" vertical="center" wrapText="1"/>
    </xf>
    <xf numFmtId="44" fontId="12" fillId="8" borderId="82" xfId="4" applyNumberFormat="1" applyFont="1" applyFill="1" applyBorder="1" applyAlignment="1">
      <alignment horizontal="center" vertical="center" wrapText="1"/>
    </xf>
    <xf numFmtId="44" fontId="12" fillId="8" borderId="58" xfId="0" applyNumberFormat="1" applyFont="1" applyFill="1" applyBorder="1" applyAlignment="1">
      <alignment horizontal="center" vertical="center" wrapText="1"/>
    </xf>
    <xf numFmtId="44" fontId="12" fillId="8" borderId="63" xfId="4" applyNumberFormat="1" applyFont="1" applyFill="1" applyAlignment="1">
      <alignment horizontal="left" vertical="center"/>
    </xf>
    <xf numFmtId="44" fontId="6" fillId="14" borderId="35" xfId="0" applyNumberFormat="1" applyFont="1" applyFill="1" applyBorder="1" applyAlignment="1">
      <alignment horizontal="center" vertical="center" wrapText="1"/>
    </xf>
    <xf numFmtId="44" fontId="12" fillId="14" borderId="70" xfId="0" applyNumberFormat="1" applyFont="1" applyFill="1" applyBorder="1" applyAlignment="1">
      <alignment horizontal="center" vertical="center" wrapText="1"/>
    </xf>
    <xf numFmtId="44" fontId="12" fillId="8" borderId="68" xfId="0" applyNumberFormat="1" applyFont="1" applyFill="1" applyBorder="1" applyAlignment="1">
      <alignment horizontal="center" vertical="center" wrapText="1"/>
    </xf>
    <xf numFmtId="44" fontId="12" fillId="8" borderId="109" xfId="0" applyNumberFormat="1" applyFont="1" applyFill="1" applyBorder="1" applyAlignment="1">
      <alignment horizontal="center" vertical="center" wrapText="1"/>
    </xf>
    <xf numFmtId="164" fontId="12" fillId="8" borderId="68" xfId="0" applyNumberFormat="1" applyFont="1" applyFill="1" applyBorder="1" applyAlignment="1">
      <alignment horizontal="center" vertical="center" wrapText="1"/>
    </xf>
    <xf numFmtId="44" fontId="12" fillId="8" borderId="52" xfId="0" applyNumberFormat="1" applyFont="1" applyFill="1" applyBorder="1" applyAlignment="1">
      <alignment horizontal="center" vertical="center" wrapText="1"/>
    </xf>
    <xf numFmtId="43" fontId="12" fillId="8" borderId="89" xfId="0" applyNumberFormat="1" applyFont="1" applyFill="1" applyBorder="1" applyAlignment="1">
      <alignment horizontal="center" vertical="center" wrapText="1"/>
    </xf>
    <xf numFmtId="164" fontId="12" fillId="9" borderId="39" xfId="0" applyNumberFormat="1" applyFont="1" applyFill="1" applyBorder="1" applyAlignment="1">
      <alignment horizontal="center" vertical="center" wrapText="1"/>
    </xf>
    <xf numFmtId="0" fontId="10" fillId="2" borderId="117" xfId="0" applyFont="1" applyFill="1" applyBorder="1" applyAlignment="1">
      <alignment horizontal="center" vertical="center" wrapText="1"/>
    </xf>
    <xf numFmtId="44" fontId="5" fillId="2" borderId="106" xfId="0" applyNumberFormat="1" applyFont="1" applyFill="1" applyBorder="1" applyAlignment="1">
      <alignment horizontal="center" vertical="center" wrapText="1"/>
    </xf>
    <xf numFmtId="44" fontId="5" fillId="2" borderId="107" xfId="0" applyNumberFormat="1" applyFont="1" applyFill="1" applyBorder="1" applyAlignment="1">
      <alignment horizontal="center" vertical="center" wrapText="1"/>
    </xf>
    <xf numFmtId="0" fontId="4" fillId="2" borderId="118" xfId="0" applyFont="1" applyFill="1" applyBorder="1" applyAlignment="1">
      <alignment vertical="center" wrapText="1"/>
    </xf>
    <xf numFmtId="0" fontId="5" fillId="2" borderId="120" xfId="0" applyFont="1" applyFill="1" applyBorder="1" applyAlignment="1">
      <alignment vertical="center" wrapText="1"/>
    </xf>
    <xf numFmtId="164" fontId="5" fillId="2" borderId="81" xfId="0" applyNumberFormat="1" applyFont="1" applyFill="1" applyBorder="1" applyAlignment="1">
      <alignment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5" fillId="0" borderId="121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6" fillId="9" borderId="63" xfId="0" applyNumberFormat="1" applyFont="1" applyFill="1" applyBorder="1" applyAlignment="1">
      <alignment horizontal="center" vertical="center" wrapText="1"/>
    </xf>
    <xf numFmtId="164" fontId="10" fillId="2" borderId="73" xfId="0" applyNumberFormat="1" applyFont="1" applyFill="1" applyBorder="1" applyAlignment="1">
      <alignment horizontal="center" vertical="center" wrapText="1"/>
    </xf>
    <xf numFmtId="164" fontId="6" fillId="9" borderId="123" xfId="0" applyNumberFormat="1" applyFont="1" applyFill="1" applyBorder="1" applyAlignment="1">
      <alignment horizontal="center" vertical="center" wrapText="1"/>
    </xf>
    <xf numFmtId="164" fontId="12" fillId="9" borderId="9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6" borderId="124" xfId="0" applyFont="1" applyFill="1" applyBorder="1" applyAlignment="1">
      <alignment horizontal="center" vertical="center" wrapText="1"/>
    </xf>
    <xf numFmtId="0" fontId="6" fillId="6" borderId="125" xfId="0" applyFont="1" applyFill="1" applyBorder="1" applyAlignment="1">
      <alignment horizontal="center" vertical="center" wrapText="1"/>
    </xf>
    <xf numFmtId="164" fontId="6" fillId="6" borderId="125" xfId="0" applyNumberFormat="1" applyFont="1" applyFill="1" applyBorder="1" applyAlignment="1">
      <alignment horizontal="center" vertical="center" wrapText="1"/>
    </xf>
    <xf numFmtId="164" fontId="6" fillId="6" borderId="126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5" fillId="15" borderId="0" xfId="0" applyFont="1" applyFill="1"/>
    <xf numFmtId="0" fontId="0" fillId="15" borderId="0" xfId="0" applyFill="1"/>
    <xf numFmtId="0" fontId="5" fillId="15" borderId="0" xfId="0" applyFont="1" applyFill="1" applyBorder="1" applyAlignment="1">
      <alignment wrapText="1"/>
    </xf>
    <xf numFmtId="0" fontId="5" fillId="15" borderId="4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2" borderId="128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164" fontId="6" fillId="15" borderId="41" xfId="0" applyNumberFormat="1" applyFont="1" applyFill="1" applyBorder="1" applyAlignment="1">
      <alignment horizontal="center" vertical="center" wrapText="1"/>
    </xf>
    <xf numFmtId="164" fontId="12" fillId="15" borderId="41" xfId="0" applyNumberFormat="1" applyFont="1" applyFill="1" applyBorder="1" applyAlignment="1">
      <alignment horizontal="center" vertical="center" wrapText="1"/>
    </xf>
    <xf numFmtId="164" fontId="6" fillId="14" borderId="130" xfId="0" applyNumberFormat="1" applyFont="1" applyFill="1" applyBorder="1" applyAlignment="1">
      <alignment horizontal="center" vertical="center" wrapText="1"/>
    </xf>
    <xf numFmtId="164" fontId="12" fillId="14" borderId="131" xfId="0" applyNumberFormat="1" applyFont="1" applyFill="1" applyBorder="1" applyAlignment="1">
      <alignment horizontal="center" vertical="center" wrapText="1"/>
    </xf>
    <xf numFmtId="0" fontId="1" fillId="5" borderId="92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vertical="center"/>
    </xf>
    <xf numFmtId="0" fontId="1" fillId="5" borderId="116" xfId="0" applyFont="1" applyFill="1" applyBorder="1" applyAlignment="1">
      <alignment horizontal="center" vertical="center"/>
    </xf>
    <xf numFmtId="0" fontId="6" fillId="6" borderId="132" xfId="0" applyFont="1" applyFill="1" applyBorder="1" applyAlignment="1">
      <alignment horizontal="center" vertical="center" wrapText="1"/>
    </xf>
    <xf numFmtId="0" fontId="6" fillId="6" borderId="133" xfId="0" applyFont="1" applyFill="1" applyBorder="1" applyAlignment="1">
      <alignment horizontal="center" vertical="center" wrapText="1"/>
    </xf>
    <xf numFmtId="164" fontId="6" fillId="6" borderId="133" xfId="0" applyNumberFormat="1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vertical="center"/>
    </xf>
    <xf numFmtId="164" fontId="5" fillId="2" borderId="40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15" borderId="41" xfId="0" applyFont="1" applyFill="1" applyBorder="1" applyAlignment="1">
      <alignment horizont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88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66" xfId="0" applyFont="1" applyBorder="1" applyAlignment="1">
      <alignment horizontal="center" wrapText="1"/>
    </xf>
    <xf numFmtId="0" fontId="5" fillId="10" borderId="3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5" fillId="0" borderId="81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10" borderId="20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6" fillId="0" borderId="27" xfId="6" applyFont="1" applyAlignment="1" applyProtection="1">
      <alignment horizontal="center" vertical="center"/>
      <protection locked="0"/>
    </xf>
    <xf numFmtId="14" fontId="6" fillId="0" borderId="27" xfId="9" applyNumberFormat="1" applyFont="1" applyAlignment="1" applyProtection="1">
      <alignment horizontal="center" vertical="center"/>
      <protection locked="0"/>
    </xf>
    <xf numFmtId="0" fontId="6" fillId="0" borderId="27" xfId="6" applyFont="1" applyAlignment="1">
      <alignment horizontal="center" vertical="center"/>
    </xf>
    <xf numFmtId="0" fontId="6" fillId="8" borderId="27" xfId="10" applyFont="1" applyAlignment="1">
      <alignment horizontal="center" vertical="center"/>
    </xf>
    <xf numFmtId="0" fontId="5" fillId="0" borderId="0" xfId="0" applyFont="1" applyAlignment="1" applyProtection="1">
      <alignment horizontal="center" wrapText="1"/>
    </xf>
    <xf numFmtId="0" fontId="0" fillId="11" borderId="0" xfId="0" applyFill="1" applyAlignment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5" fillId="0" borderId="97" xfId="0" applyFont="1" applyBorder="1" applyAlignment="1">
      <alignment vertical="center" wrapText="1"/>
    </xf>
    <xf numFmtId="0" fontId="6" fillId="8" borderId="134" xfId="0" applyFont="1" applyFill="1" applyBorder="1" applyAlignment="1">
      <alignment horizontal="center" vertical="center" wrapText="1"/>
    </xf>
    <xf numFmtId="0" fontId="1" fillId="5" borderId="135" xfId="0" applyFont="1" applyFill="1" applyBorder="1" applyAlignment="1">
      <alignment horizontal="center" vertical="center"/>
    </xf>
    <xf numFmtId="164" fontId="6" fillId="15" borderId="0" xfId="0" applyNumberFormat="1" applyFont="1" applyFill="1" applyBorder="1" applyAlignment="1">
      <alignment horizontal="center" vertical="center" wrapText="1"/>
    </xf>
    <xf numFmtId="164" fontId="12" fillId="9" borderId="63" xfId="0" applyNumberFormat="1" applyFont="1" applyFill="1" applyBorder="1" applyAlignment="1">
      <alignment horizontal="center" vertical="center" wrapText="1"/>
    </xf>
    <xf numFmtId="0" fontId="2" fillId="5" borderId="73" xfId="0" applyFont="1" applyFill="1" applyBorder="1" applyAlignment="1">
      <alignment vertical="center"/>
    </xf>
    <xf numFmtId="0" fontId="2" fillId="5" borderId="136" xfId="0" applyFont="1" applyFill="1" applyBorder="1" applyAlignment="1">
      <alignment vertical="center"/>
    </xf>
    <xf numFmtId="0" fontId="2" fillId="5" borderId="82" xfId="0" applyFont="1" applyFill="1" applyBorder="1" applyAlignment="1">
      <alignment vertical="center"/>
    </xf>
    <xf numFmtId="0" fontId="5" fillId="0" borderId="121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12" fillId="0" borderId="41" xfId="0" applyNumberFormat="1" applyFont="1" applyFill="1" applyBorder="1" applyAlignment="1">
      <alignment horizontal="center" vertical="center" wrapText="1"/>
    </xf>
    <xf numFmtId="0" fontId="2" fillId="0" borderId="137" xfId="0" applyFont="1" applyBorder="1" applyAlignment="1">
      <alignment vertical="center"/>
    </xf>
    <xf numFmtId="0" fontId="5" fillId="2" borderId="138" xfId="0" applyFont="1" applyFill="1" applyBorder="1" applyAlignment="1">
      <alignment horizontal="center" vertical="center" wrapText="1"/>
    </xf>
    <xf numFmtId="164" fontId="12" fillId="9" borderId="126" xfId="0" applyNumberFormat="1" applyFont="1" applyFill="1" applyBorder="1" applyAlignment="1">
      <alignment horizontal="center" vertical="center" wrapText="1"/>
    </xf>
    <xf numFmtId="164" fontId="6" fillId="6" borderId="132" xfId="0" applyNumberFormat="1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164" fontId="6" fillId="0" borderId="55" xfId="0" applyNumberFormat="1" applyFont="1" applyBorder="1" applyAlignment="1">
      <alignment horizontal="center" vertical="center" wrapText="1"/>
    </xf>
    <xf numFmtId="164" fontId="6" fillId="6" borderId="139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/>
    </xf>
    <xf numFmtId="0" fontId="1" fillId="5" borderId="115" xfId="0" applyFont="1" applyFill="1" applyBorder="1" applyAlignment="1">
      <alignment horizontal="center" vertical="center"/>
    </xf>
    <xf numFmtId="0" fontId="6" fillId="6" borderId="140" xfId="0" applyFont="1" applyFill="1" applyBorder="1" applyAlignment="1">
      <alignment horizontal="center" vertical="center" wrapText="1"/>
    </xf>
    <xf numFmtId="0" fontId="6" fillId="6" borderId="141" xfId="0" applyFont="1" applyFill="1" applyBorder="1" applyAlignment="1">
      <alignment horizontal="center" vertical="center" wrapText="1"/>
    </xf>
    <xf numFmtId="164" fontId="6" fillId="6" borderId="141" xfId="0" applyNumberFormat="1" applyFont="1" applyFill="1" applyBorder="1" applyAlignment="1">
      <alignment horizontal="center" vertical="center" wrapText="1"/>
    </xf>
    <xf numFmtId="164" fontId="6" fillId="6" borderId="131" xfId="0" applyNumberFormat="1" applyFont="1" applyFill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/>
    </xf>
    <xf numFmtId="0" fontId="6" fillId="6" borderId="63" xfId="0" applyFont="1" applyFill="1" applyBorder="1" applyAlignment="1">
      <alignment horizontal="center" vertical="center" wrapText="1"/>
    </xf>
    <xf numFmtId="164" fontId="6" fillId="6" borderId="63" xfId="0" applyNumberFormat="1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wrapText="1"/>
    </xf>
    <xf numFmtId="0" fontId="5" fillId="0" borderId="41" xfId="0" applyFont="1" applyFill="1" applyBorder="1" applyAlignment="1">
      <alignment horizontal="center" wrapText="1"/>
    </xf>
    <xf numFmtId="44" fontId="6" fillId="0" borderId="36" xfId="0" applyNumberFormat="1" applyFont="1" applyFill="1" applyBorder="1" applyAlignment="1">
      <alignment horizontal="center" vertical="center" wrapText="1"/>
    </xf>
    <xf numFmtId="44" fontId="12" fillId="0" borderId="36" xfId="0" applyNumberFormat="1" applyFont="1" applyFill="1" applyBorder="1" applyAlignment="1">
      <alignment horizontal="center" vertical="center" wrapText="1"/>
    </xf>
    <xf numFmtId="0" fontId="1" fillId="5" borderId="145" xfId="0" applyFont="1" applyFill="1" applyBorder="1" applyAlignment="1">
      <alignment horizontal="center" vertical="center"/>
    </xf>
    <xf numFmtId="0" fontId="6" fillId="6" borderId="139" xfId="0" applyFont="1" applyFill="1" applyBorder="1" applyAlignment="1">
      <alignment horizontal="center" vertical="center" wrapText="1"/>
    </xf>
    <xf numFmtId="0" fontId="6" fillId="6" borderId="126" xfId="0" applyFont="1" applyFill="1" applyBorder="1" applyAlignment="1">
      <alignment horizontal="center" vertical="center" wrapText="1"/>
    </xf>
    <xf numFmtId="0" fontId="6" fillId="6" borderId="146" xfId="0" applyFont="1" applyFill="1" applyBorder="1" applyAlignment="1">
      <alignment horizontal="center" vertical="center" wrapText="1"/>
    </xf>
    <xf numFmtId="0" fontId="1" fillId="13" borderId="145" xfId="0" applyFont="1" applyFill="1" applyBorder="1" applyAlignment="1">
      <alignment horizontal="center" vertical="center"/>
    </xf>
    <xf numFmtId="0" fontId="6" fillId="10" borderId="72" xfId="0" applyFont="1" applyFill="1" applyBorder="1" applyAlignment="1">
      <alignment horizontal="center" vertical="center"/>
    </xf>
    <xf numFmtId="0" fontId="6" fillId="10" borderId="55" xfId="0" applyFont="1" applyFill="1" applyBorder="1" applyAlignment="1">
      <alignment horizontal="center" vertical="center" wrapText="1"/>
    </xf>
    <xf numFmtId="0" fontId="12" fillId="10" borderId="54" xfId="0" applyFont="1" applyFill="1" applyBorder="1" applyAlignment="1">
      <alignment horizontal="center" vertical="center" wrapText="1"/>
    </xf>
    <xf numFmtId="0" fontId="6" fillId="13" borderId="139" xfId="0" applyFont="1" applyFill="1" applyBorder="1" applyAlignment="1">
      <alignment horizontal="center" vertical="center" wrapText="1"/>
    </xf>
    <xf numFmtId="0" fontId="6" fillId="13" borderId="125" xfId="0" applyFont="1" applyFill="1" applyBorder="1" applyAlignment="1">
      <alignment horizontal="center" vertical="center" wrapText="1"/>
    </xf>
    <xf numFmtId="0" fontId="12" fillId="13" borderId="126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wrapText="1"/>
    </xf>
    <xf numFmtId="0" fontId="5" fillId="10" borderId="1" xfId="0" applyFont="1" applyFill="1" applyBorder="1" applyAlignment="1">
      <alignment horizontal="center" wrapText="1"/>
    </xf>
    <xf numFmtId="0" fontId="5" fillId="10" borderId="69" xfId="0" applyFont="1" applyFill="1" applyBorder="1" applyAlignment="1">
      <alignment wrapText="1"/>
    </xf>
    <xf numFmtId="44" fontId="6" fillId="14" borderId="69" xfId="0" applyNumberFormat="1" applyFont="1" applyFill="1" applyBorder="1" applyAlignment="1">
      <alignment horizontal="center" vertical="center" wrapText="1"/>
    </xf>
    <xf numFmtId="44" fontId="12" fillId="14" borderId="3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39" xfId="0" applyFont="1" applyBorder="1" applyAlignment="1">
      <alignment wrapText="1"/>
    </xf>
    <xf numFmtId="44" fontId="6" fillId="8" borderId="39" xfId="0" applyNumberFormat="1" applyFont="1" applyFill="1" applyBorder="1" applyAlignment="1">
      <alignment horizontal="center" vertical="center" wrapText="1"/>
    </xf>
    <xf numFmtId="44" fontId="12" fillId="8" borderId="69" xfId="0" applyNumberFormat="1" applyFont="1" applyFill="1" applyBorder="1" applyAlignment="1">
      <alignment horizontal="center" vertical="center" wrapText="1"/>
    </xf>
    <xf numFmtId="44" fontId="12" fillId="8" borderId="39" xfId="0" applyNumberFormat="1" applyFont="1" applyFill="1" applyBorder="1" applyAlignment="1">
      <alignment horizontal="center" vertical="center" wrapText="1"/>
    </xf>
    <xf numFmtId="0" fontId="2" fillId="5" borderId="73" xfId="0" applyFont="1" applyFill="1" applyBorder="1" applyAlignment="1">
      <alignment horizontal="center" vertical="center"/>
    </xf>
    <xf numFmtId="0" fontId="2" fillId="5" borderId="136" xfId="0" applyFont="1" applyFill="1" applyBorder="1" applyAlignment="1">
      <alignment horizontal="center" vertical="center"/>
    </xf>
    <xf numFmtId="0" fontId="2" fillId="5" borderId="82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5" borderId="142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22" xfId="0" applyFont="1" applyFill="1" applyBorder="1" applyAlignment="1">
      <alignment horizontal="center" vertical="center"/>
    </xf>
    <xf numFmtId="0" fontId="2" fillId="0" borderId="14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98" xfId="0" applyFont="1" applyFill="1" applyBorder="1" applyAlignment="1">
      <alignment horizontal="center" vertical="center"/>
    </xf>
    <xf numFmtId="0" fontId="2" fillId="5" borderId="127" xfId="0" applyFont="1" applyFill="1" applyBorder="1" applyAlignment="1">
      <alignment horizontal="center" vertical="center"/>
    </xf>
    <xf numFmtId="0" fontId="2" fillId="10" borderId="42" xfId="0" applyFont="1" applyFill="1" applyBorder="1" applyAlignment="1">
      <alignment horizontal="center" vertical="center"/>
    </xf>
    <xf numFmtId="0" fontId="2" fillId="10" borderId="98" xfId="0" applyFont="1" applyFill="1" applyBorder="1" applyAlignment="1">
      <alignment horizontal="center" vertical="center"/>
    </xf>
    <xf numFmtId="0" fontId="2" fillId="10" borderId="127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11" borderId="75" xfId="0" applyFont="1" applyFill="1" applyBorder="1" applyAlignment="1">
      <alignment horizontal="center" vertical="center" wrapText="1"/>
    </xf>
    <xf numFmtId="0" fontId="6" fillId="6" borderId="94" xfId="0" applyFont="1" applyFill="1" applyBorder="1" applyAlignment="1">
      <alignment horizontal="center" vertical="center" wrapText="1"/>
    </xf>
    <xf numFmtId="0" fontId="6" fillId="6" borderId="95" xfId="0" applyFont="1" applyFill="1" applyBorder="1" applyAlignment="1">
      <alignment horizontal="center" vertical="center" wrapText="1"/>
    </xf>
    <xf numFmtId="0" fontId="6" fillId="6" borderId="96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10" fillId="11" borderId="7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6" borderId="27" xfId="7" applyFont="1" applyAlignment="1">
      <alignment horizontal="center" vertical="center" textRotation="90" wrapText="1"/>
    </xf>
    <xf numFmtId="0" fontId="6" fillId="0" borderId="27" xfId="6" applyFont="1" applyAlignment="1">
      <alignment horizontal="center" vertical="center" wrapText="1"/>
    </xf>
    <xf numFmtId="0" fontId="2" fillId="5" borderId="29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/>
    </xf>
    <xf numFmtId="0" fontId="2" fillId="13" borderId="37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2" fillId="10" borderId="92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vertical="center" wrapText="1"/>
    </xf>
    <xf numFmtId="164" fontId="5" fillId="0" borderId="26" xfId="0" applyNumberFormat="1" applyFont="1" applyBorder="1" applyAlignment="1">
      <alignment vertical="center" wrapText="1"/>
    </xf>
    <xf numFmtId="0" fontId="6" fillId="6" borderId="27" xfId="7" applyFont="1" applyAlignment="1">
      <alignment horizontal="left" vertical="center" textRotation="90" wrapText="1"/>
    </xf>
    <xf numFmtId="0" fontId="6" fillId="0" borderId="27" xfId="6" applyFont="1" applyAlignment="1">
      <alignment horizontal="left" vertical="center" wrapText="1"/>
    </xf>
    <xf numFmtId="0" fontId="6" fillId="0" borderId="27" xfId="6" applyFont="1" applyAlignment="1">
      <alignment horizontal="left" vertical="center"/>
    </xf>
    <xf numFmtId="0" fontId="5" fillId="0" borderId="2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6" borderId="42" xfId="7" applyFont="1" applyBorder="1" applyAlignment="1">
      <alignment horizontal="center" vertical="center" textRotation="90" wrapText="1"/>
    </xf>
    <xf numFmtId="0" fontId="6" fillId="6" borderId="98" xfId="7" applyFont="1" applyBorder="1" applyAlignment="1">
      <alignment horizontal="center" vertical="center" textRotation="90" wrapText="1"/>
    </xf>
    <xf numFmtId="0" fontId="6" fillId="6" borderId="92" xfId="7" applyFont="1" applyBorder="1" applyAlignment="1">
      <alignment horizontal="center" vertical="center" textRotation="90" wrapText="1"/>
    </xf>
  </cellXfs>
  <cellStyles count="11">
    <cellStyle name="ArticleBody" xfId="2"/>
    <cellStyle name="ArticleBody_currency" xfId="4"/>
    <cellStyle name="ArticleBody_UNSCPCDescription" xfId="3"/>
    <cellStyle name="ArticleHeader" xfId="10"/>
    <cellStyle name="Normal" xfId="0" builtinId="0"/>
    <cellStyle name="Normal 2 3" xfId="1"/>
    <cellStyle name="ProcessBody" xfId="6"/>
    <cellStyle name="ProcessBody_datetime" xfId="9"/>
    <cellStyle name="ProcessHeader" xfId="5"/>
    <cellStyle name="ProcessHeader_vertical" xfId="7"/>
    <cellStyle name="ProcessSubHeader" xfId="8"/>
  </cellStyles>
  <dxfs count="34"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_-[$RD$-1C0A]* #,##0.00_ ;_-[$RD$-1C0A]* \-#,##0.00\ ;_-[$RD$-1C0A]* &quot; - &quot;??_ ;_-@_ "/>
      <alignment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_-[$RD$-1C0A]* #,##0.00_ ;_-[$RD$-1C0A]* \-#,##0.00\ ;_-[$RD$-1C0A]* &quot; - &quot;??_ ;_-@_ "/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/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  <alignment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RD$&quot;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RD$&quot;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000000"/>
        </right>
        <top style="medium">
          <color rgb="FFCCCCCC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CCCCCC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2</xdr:col>
      <xdr:colOff>1208505</xdr:colOff>
      <xdr:row>3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0"/>
          <a:ext cx="1113255" cy="108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Presupuesto\Users\Gerson\Desktop\plan%20de%20compra\PLAN%20DE%20COMPRAS%202021%20por%20cuentas%20CENTRO%20SUR%20IDIA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 refreshError="1"/>
      <sheetData sheetId="1" refreshError="1"/>
      <sheetData sheetId="2" refreshError="1">
        <row r="3">
          <cell r="A3" t="str">
            <v>CIBAO NORTE</v>
          </cell>
          <cell r="I3" t="str">
            <v>Arenoso</v>
          </cell>
          <cell r="J3" t="str">
            <v>Arenoso</v>
          </cell>
          <cell r="Q3" t="str">
            <v>Caja</v>
          </cell>
        </row>
        <row r="4"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I44" t="str">
            <v>El Pino</v>
          </cell>
          <cell r="J44" t="str">
            <v>El Pino</v>
          </cell>
        </row>
        <row r="45">
          <cell r="I45" t="str">
            <v>El Pino</v>
          </cell>
          <cell r="J45" t="str">
            <v>Manuel Bueno</v>
          </cell>
        </row>
        <row r="46">
          <cell r="I46" t="str">
            <v>Loma de Cabrera</v>
          </cell>
          <cell r="J46" t="str">
            <v>Capotillo</v>
          </cell>
        </row>
        <row r="47">
          <cell r="I47" t="str">
            <v>Loma de Cabrera</v>
          </cell>
          <cell r="J47" t="str">
            <v>Loma de Cabrera</v>
          </cell>
        </row>
        <row r="48">
          <cell r="I48" t="str">
            <v>Loma de Cabrera</v>
          </cell>
          <cell r="J48" t="str">
            <v>Santiago de la Cruz</v>
          </cell>
        </row>
        <row r="49">
          <cell r="I49" t="str">
            <v>Partido</v>
          </cell>
          <cell r="J49" t="str">
            <v>Partido</v>
          </cell>
        </row>
        <row r="50">
          <cell r="I50" t="str">
            <v>Restauración</v>
          </cell>
          <cell r="J50" t="str">
            <v>Restauración</v>
          </cell>
        </row>
        <row r="51">
          <cell r="I51" t="str">
            <v>Castañuelas</v>
          </cell>
          <cell r="J51" t="str">
            <v>Castañuelas</v>
          </cell>
        </row>
        <row r="52">
          <cell r="I52" t="str">
            <v>Castañuelas</v>
          </cell>
          <cell r="J52" t="str">
            <v>Palo Verde</v>
          </cell>
        </row>
        <row r="53">
          <cell r="I53" t="str">
            <v>Guayubín</v>
          </cell>
          <cell r="J53" t="str">
            <v>Cana Chapetón</v>
          </cell>
        </row>
        <row r="54">
          <cell r="I54" t="str">
            <v>Guayubín</v>
          </cell>
          <cell r="J54" t="str">
            <v>Guayubín</v>
          </cell>
        </row>
        <row r="55">
          <cell r="I55" t="str">
            <v>Guayubín</v>
          </cell>
          <cell r="J55" t="str">
            <v>Hatillo Palma</v>
          </cell>
        </row>
        <row r="56">
          <cell r="I56" t="str">
            <v>Guayubín</v>
          </cell>
          <cell r="J56" t="str">
            <v>Villa Elisa</v>
          </cell>
        </row>
        <row r="57">
          <cell r="I57" t="str">
            <v>Las Matas de Santa Cruz</v>
          </cell>
          <cell r="J57" t="str">
            <v>Las Matas de Santa Cruz</v>
          </cell>
        </row>
        <row r="58">
          <cell r="I58" t="str">
            <v>Pepillo Salcedo</v>
          </cell>
          <cell r="J58" t="str">
            <v>Pepillo Salcedo</v>
          </cell>
        </row>
        <row r="59">
          <cell r="I59" t="str">
            <v>San Fernando de Montecristi</v>
          </cell>
          <cell r="J59" t="str">
            <v>San Fernando de Montecristi</v>
          </cell>
        </row>
        <row r="60">
          <cell r="I60" t="str">
            <v>Villa Vásquez</v>
          </cell>
          <cell r="J60" t="str">
            <v>Villa Vásquez</v>
          </cell>
        </row>
        <row r="61">
          <cell r="I61" t="str">
            <v>Monción</v>
          </cell>
          <cell r="J61" t="str">
            <v>Monción</v>
          </cell>
        </row>
        <row r="62">
          <cell r="I62" t="str">
            <v>San Ignacio de Sabaneta</v>
          </cell>
          <cell r="J62" t="str">
            <v>San Ignacio de Sabaneta</v>
          </cell>
        </row>
        <row r="63">
          <cell r="I63" t="str">
            <v>Villa los Almácigos</v>
          </cell>
          <cell r="J63" t="str">
            <v>Villa los Almácigos</v>
          </cell>
        </row>
        <row r="64">
          <cell r="I64" t="str">
            <v>Esperanza</v>
          </cell>
          <cell r="J64" t="str">
            <v>Boca de Mao</v>
          </cell>
        </row>
        <row r="65">
          <cell r="I65" t="str">
            <v>Esperanza</v>
          </cell>
          <cell r="J65" t="str">
            <v>Esperanza</v>
          </cell>
        </row>
        <row r="66">
          <cell r="I66" t="str">
            <v>Esperanza</v>
          </cell>
          <cell r="J66" t="str">
            <v>Jicomé</v>
          </cell>
        </row>
        <row r="67">
          <cell r="I67" t="str">
            <v>Esperanza</v>
          </cell>
          <cell r="J67" t="str">
            <v>Maizal</v>
          </cell>
        </row>
        <row r="68">
          <cell r="I68" t="str">
            <v>Esperanza</v>
          </cell>
          <cell r="J68" t="str">
            <v>Paradero</v>
          </cell>
        </row>
        <row r="69">
          <cell r="I69" t="str">
            <v>Laguna Salada</v>
          </cell>
          <cell r="J69" t="str">
            <v>Cruce de Guayacanes</v>
          </cell>
        </row>
        <row r="70">
          <cell r="I70" t="str">
            <v>Laguna Salada</v>
          </cell>
          <cell r="J70" t="str">
            <v>Jaibón (Laguna Salada)</v>
          </cell>
        </row>
        <row r="71">
          <cell r="I71" t="str">
            <v>Laguna Salada</v>
          </cell>
          <cell r="J71" t="str">
            <v>La Caya</v>
          </cell>
        </row>
        <row r="72">
          <cell r="I72" t="str">
            <v>Laguna Salada</v>
          </cell>
          <cell r="J72" t="str">
            <v>Laguna Salada</v>
          </cell>
        </row>
        <row r="73">
          <cell r="I73" t="str">
            <v>Santa Cruz de Mao</v>
          </cell>
          <cell r="J73" t="str">
            <v>Ámina</v>
          </cell>
        </row>
        <row r="74">
          <cell r="I74" t="str">
            <v>Santa Cruz de Mao</v>
          </cell>
          <cell r="J74" t="str">
            <v>Guatapanal</v>
          </cell>
        </row>
        <row r="75">
          <cell r="I75" t="str">
            <v>Santa Cruz de Mao</v>
          </cell>
          <cell r="J75" t="str">
            <v>Jaibón (Pueblo Nuevo)</v>
          </cell>
        </row>
        <row r="76">
          <cell r="I76" t="str">
            <v>Santa Cruz de Mao</v>
          </cell>
          <cell r="J76" t="str">
            <v>Santa Cruz de Mao</v>
          </cell>
        </row>
        <row r="77">
          <cell r="I77" t="str">
            <v>Cayetano Germosén</v>
          </cell>
          <cell r="J77" t="str">
            <v>Cayetano Germosén</v>
          </cell>
        </row>
        <row r="78">
          <cell r="I78" t="str">
            <v>Gaspar Hernández</v>
          </cell>
          <cell r="J78" t="str">
            <v>Gaspar Hernández</v>
          </cell>
        </row>
        <row r="79">
          <cell r="I79" t="str">
            <v>Gaspar Hernández</v>
          </cell>
          <cell r="J79" t="str">
            <v>Joba Arriba</v>
          </cell>
        </row>
        <row r="80">
          <cell r="I80" t="str">
            <v>Gaspar Hernández</v>
          </cell>
          <cell r="J80" t="str">
            <v>Veragua</v>
          </cell>
        </row>
        <row r="81">
          <cell r="I81" t="str">
            <v>Gaspar Hernández</v>
          </cell>
          <cell r="J81" t="str">
            <v>Villa Magante</v>
          </cell>
        </row>
        <row r="82">
          <cell r="I82" t="str">
            <v>Jamao al Norte</v>
          </cell>
          <cell r="J82" t="str">
            <v>Jamao al Norte</v>
          </cell>
        </row>
        <row r="83">
          <cell r="I83" t="str">
            <v>Moca</v>
          </cell>
          <cell r="J83" t="str">
            <v>Canca la Reina</v>
          </cell>
        </row>
        <row r="84">
          <cell r="I84" t="str">
            <v>Moca</v>
          </cell>
          <cell r="J84" t="str">
            <v>El Higuerito</v>
          </cell>
        </row>
        <row r="85">
          <cell r="I85" t="str">
            <v>Moca</v>
          </cell>
          <cell r="J85" t="str">
            <v>José Contreras</v>
          </cell>
        </row>
        <row r="86">
          <cell r="I86" t="str">
            <v>Moca</v>
          </cell>
          <cell r="J86" t="str">
            <v>Juan López</v>
          </cell>
        </row>
        <row r="87">
          <cell r="I87" t="str">
            <v>Moca</v>
          </cell>
          <cell r="J87" t="str">
            <v>La Ortega</v>
          </cell>
        </row>
        <row r="88">
          <cell r="I88" t="str">
            <v>Moca</v>
          </cell>
          <cell r="J88" t="str">
            <v>Las Lagunas Abajo</v>
          </cell>
        </row>
        <row r="89">
          <cell r="I89" t="str">
            <v>Moca</v>
          </cell>
          <cell r="J89" t="str">
            <v>Moca</v>
          </cell>
        </row>
        <row r="90">
          <cell r="I90" t="str">
            <v>Moca</v>
          </cell>
          <cell r="J90" t="str">
            <v>Monte de la Jagua</v>
          </cell>
        </row>
        <row r="91">
          <cell r="I91" t="str">
            <v>Moca</v>
          </cell>
          <cell r="J91" t="str">
            <v>San Víctor</v>
          </cell>
        </row>
        <row r="92">
          <cell r="I92" t="str">
            <v>Altamira</v>
          </cell>
          <cell r="J92" t="str">
            <v>Altamira</v>
          </cell>
        </row>
        <row r="93">
          <cell r="I93" t="str">
            <v>Altamira</v>
          </cell>
          <cell r="J93" t="str">
            <v>Río Grande</v>
          </cell>
        </row>
        <row r="94">
          <cell r="I94" t="str">
            <v>Guananico</v>
          </cell>
          <cell r="J94" t="str">
            <v>Guananico</v>
          </cell>
        </row>
        <row r="95">
          <cell r="I95" t="str">
            <v>Imbert</v>
          </cell>
          <cell r="J95" t="str">
            <v>Imbert</v>
          </cell>
        </row>
        <row r="96">
          <cell r="I96" t="str">
            <v>Los Hidalgos</v>
          </cell>
          <cell r="J96" t="str">
            <v>Los Hidalgos</v>
          </cell>
        </row>
        <row r="97">
          <cell r="I97" t="str">
            <v>Los Hidalgos</v>
          </cell>
          <cell r="J97" t="str">
            <v>Navas</v>
          </cell>
        </row>
        <row r="98">
          <cell r="I98" t="str">
            <v>Luperón</v>
          </cell>
          <cell r="J98" t="str">
            <v>Belloso</v>
          </cell>
        </row>
        <row r="99">
          <cell r="I99" t="str">
            <v>Luperón</v>
          </cell>
          <cell r="J99" t="str">
            <v>El Estrecho de Luperón Omar Bross</v>
          </cell>
        </row>
        <row r="100">
          <cell r="I100" t="str">
            <v>Luperón</v>
          </cell>
          <cell r="J100" t="str">
            <v>La Isabela</v>
          </cell>
        </row>
        <row r="101">
          <cell r="I101" t="str">
            <v>Luperón</v>
          </cell>
          <cell r="J101" t="str">
            <v>Luperón</v>
          </cell>
        </row>
        <row r="102">
          <cell r="I102" t="str">
            <v>San Felipe de Puerto Plata</v>
          </cell>
          <cell r="J102" t="str">
            <v>Maimón</v>
          </cell>
        </row>
        <row r="103">
          <cell r="I103" t="str">
            <v>San Felipe de Puerto Plata</v>
          </cell>
          <cell r="J103" t="str">
            <v>San Felipe de Puerto Plata</v>
          </cell>
        </row>
        <row r="104">
          <cell r="I104" t="str">
            <v>San Felipe de Puerto Plata</v>
          </cell>
          <cell r="J104" t="str">
            <v>Yásica Arriba</v>
          </cell>
        </row>
        <row r="105">
          <cell r="I105" t="str">
            <v>Sosúa</v>
          </cell>
          <cell r="J105" t="str">
            <v>Cabarete</v>
          </cell>
        </row>
        <row r="106">
          <cell r="I106" t="str">
            <v>Sosúa</v>
          </cell>
          <cell r="J106" t="str">
            <v>Sabaneta de Yásica</v>
          </cell>
        </row>
        <row r="107">
          <cell r="I107" t="str">
            <v>Sosúa</v>
          </cell>
          <cell r="J107" t="str">
            <v>Sosúa</v>
          </cell>
        </row>
        <row r="108">
          <cell r="I108" t="str">
            <v>Villa Isabela</v>
          </cell>
          <cell r="J108" t="str">
            <v>Estero Hondo</v>
          </cell>
        </row>
        <row r="109">
          <cell r="I109" t="str">
            <v>Villa Isabela</v>
          </cell>
          <cell r="J109" t="str">
            <v>Gualete</v>
          </cell>
        </row>
        <row r="110">
          <cell r="I110" t="str">
            <v>Villa Isabela</v>
          </cell>
          <cell r="J110" t="str">
            <v>La Jaiba</v>
          </cell>
        </row>
        <row r="111">
          <cell r="I111" t="str">
            <v>Villa Isabela</v>
          </cell>
          <cell r="J111" t="str">
            <v>Villa Isabela</v>
          </cell>
        </row>
        <row r="112">
          <cell r="I112" t="str">
            <v>Villa Montellano</v>
          </cell>
          <cell r="J112" t="str">
            <v>Villa Montellano</v>
          </cell>
        </row>
        <row r="113">
          <cell r="I113" t="str">
            <v>Jánico</v>
          </cell>
          <cell r="J113" t="str">
            <v>El Caimito</v>
          </cell>
        </row>
        <row r="114">
          <cell r="I114" t="str">
            <v>Jánico</v>
          </cell>
          <cell r="J114" t="str">
            <v>Jánico</v>
          </cell>
        </row>
        <row r="115">
          <cell r="I115" t="str">
            <v>Jánico</v>
          </cell>
          <cell r="J115" t="str">
            <v>Juncalito</v>
          </cell>
        </row>
        <row r="116">
          <cell r="I116" t="str">
            <v>Licey al Medio</v>
          </cell>
          <cell r="J116" t="str">
            <v>Las Palomas</v>
          </cell>
        </row>
        <row r="117">
          <cell r="I117" t="str">
            <v>Licey al Medio</v>
          </cell>
          <cell r="J117" t="str">
            <v>Licey al Medio</v>
          </cell>
        </row>
        <row r="118">
          <cell r="I118" t="str">
            <v>Puñal</v>
          </cell>
          <cell r="J118" t="str">
            <v>Canabacoa</v>
          </cell>
        </row>
        <row r="119">
          <cell r="I119" t="str">
            <v>Puñal</v>
          </cell>
          <cell r="J119" t="str">
            <v>Guayabal</v>
          </cell>
        </row>
        <row r="120">
          <cell r="I120" t="str">
            <v>Puñal</v>
          </cell>
          <cell r="J120" t="str">
            <v>Puñal</v>
          </cell>
        </row>
        <row r="121">
          <cell r="I121" t="str">
            <v>Sabana Iglesia</v>
          </cell>
          <cell r="J121" t="str">
            <v>Sabana Iglesia</v>
          </cell>
        </row>
        <row r="122">
          <cell r="I122" t="str">
            <v>San José de las Matas</v>
          </cell>
          <cell r="J122" t="str">
            <v>El Rubio</v>
          </cell>
        </row>
        <row r="123">
          <cell r="I123" t="str">
            <v>San José de las Matas</v>
          </cell>
          <cell r="J123" t="str">
            <v>La Cuesta</v>
          </cell>
        </row>
        <row r="124">
          <cell r="I124" t="str">
            <v>San José de las Matas</v>
          </cell>
          <cell r="J124" t="str">
            <v>Las Placetas</v>
          </cell>
        </row>
        <row r="125">
          <cell r="I125" t="str">
            <v>San José de las Matas</v>
          </cell>
          <cell r="J125" t="str">
            <v>San José de las Matas</v>
          </cell>
        </row>
        <row r="126">
          <cell r="I126" t="str">
            <v>Santiago de los Caballeros</v>
          </cell>
          <cell r="J126" t="str">
            <v>Baitoa</v>
          </cell>
        </row>
        <row r="127">
          <cell r="I127" t="str">
            <v>Santiago de los Caballeros</v>
          </cell>
          <cell r="J127" t="str">
            <v>Hato del Yaque</v>
          </cell>
        </row>
        <row r="128">
          <cell r="I128" t="str">
            <v>Santiago de los Caballeros</v>
          </cell>
          <cell r="J128" t="str">
            <v>La Canela</v>
          </cell>
        </row>
        <row r="129">
          <cell r="I129" t="str">
            <v>Santiago de los Caballeros</v>
          </cell>
          <cell r="J129" t="str">
            <v>Pedro García</v>
          </cell>
        </row>
        <row r="130">
          <cell r="I130" t="str">
            <v>Santiago de los Caballeros</v>
          </cell>
          <cell r="J130" t="str">
            <v>San Francisco de Jacagua</v>
          </cell>
        </row>
        <row r="131">
          <cell r="I131" t="str">
            <v>Santiago de los Caballeros</v>
          </cell>
          <cell r="J131" t="str">
            <v>Santiago de los Caballeros</v>
          </cell>
        </row>
        <row r="132">
          <cell r="I132" t="str">
            <v>Tamboril</v>
          </cell>
          <cell r="J132" t="str">
            <v>Canca la Piedra</v>
          </cell>
        </row>
        <row r="133">
          <cell r="I133" t="str">
            <v>Tamboril</v>
          </cell>
          <cell r="J133" t="str">
            <v>Tamboril</v>
          </cell>
        </row>
        <row r="134">
          <cell r="I134" t="str">
            <v>Villa Bisonó (Navarrete)</v>
          </cell>
          <cell r="J134" t="str">
            <v>Villa Bisonó (Navarrete)</v>
          </cell>
        </row>
        <row r="135">
          <cell r="I135" t="str">
            <v>Villa González</v>
          </cell>
          <cell r="J135" t="str">
            <v>El Limón</v>
          </cell>
        </row>
        <row r="136">
          <cell r="I136" t="str">
            <v>Villa González</v>
          </cell>
          <cell r="J136" t="str">
            <v>Palmar Arriba</v>
          </cell>
        </row>
        <row r="137">
          <cell r="I137" t="str">
            <v>Villa González</v>
          </cell>
          <cell r="J137" t="str">
            <v>Villa González</v>
          </cell>
        </row>
        <row r="138">
          <cell r="I138" t="str">
            <v>Constanza</v>
          </cell>
          <cell r="J138" t="str">
            <v>Constanza</v>
          </cell>
        </row>
        <row r="139">
          <cell r="I139" t="str">
            <v>Constanza</v>
          </cell>
          <cell r="J139" t="str">
            <v>La Sabina</v>
          </cell>
        </row>
        <row r="140">
          <cell r="I140" t="str">
            <v>Constanza</v>
          </cell>
          <cell r="J140" t="str">
            <v>Tireo Arriba</v>
          </cell>
        </row>
        <row r="141">
          <cell r="I141" t="str">
            <v>Jarabacoa</v>
          </cell>
          <cell r="J141" t="str">
            <v>Buena Vista</v>
          </cell>
        </row>
        <row r="142">
          <cell r="I142" t="str">
            <v>Jarabacoa</v>
          </cell>
          <cell r="J142" t="str">
            <v>Jarabacoa</v>
          </cell>
        </row>
        <row r="143">
          <cell r="I143" t="str">
            <v>Jarabacoa</v>
          </cell>
          <cell r="J143" t="str">
            <v>Manabao</v>
          </cell>
        </row>
        <row r="144">
          <cell r="I144" t="str">
            <v>Jima Abajo</v>
          </cell>
          <cell r="J144" t="str">
            <v>Jima Abajo</v>
          </cell>
        </row>
        <row r="145">
          <cell r="I145" t="str">
            <v>Jima Abajo</v>
          </cell>
          <cell r="J145" t="str">
            <v>Rincón</v>
          </cell>
        </row>
        <row r="146">
          <cell r="I146" t="str">
            <v>La Vega</v>
          </cell>
          <cell r="J146" t="str">
            <v>El Ranchito</v>
          </cell>
        </row>
        <row r="147">
          <cell r="I147" t="str">
            <v>La Vega</v>
          </cell>
          <cell r="J147" t="str">
            <v>La Vega</v>
          </cell>
        </row>
        <row r="148">
          <cell r="I148" t="str">
            <v>La Vega</v>
          </cell>
          <cell r="J148" t="str">
            <v>Río Verde Arriba</v>
          </cell>
        </row>
        <row r="149">
          <cell r="I149" t="str">
            <v>Bonao</v>
          </cell>
          <cell r="J149" t="str">
            <v>Arroyo Toro Masipedro</v>
          </cell>
        </row>
        <row r="150">
          <cell r="I150" t="str">
            <v>Bonao</v>
          </cell>
          <cell r="J150" t="str">
            <v>Bonao</v>
          </cell>
        </row>
        <row r="151">
          <cell r="I151" t="str">
            <v>Bonao</v>
          </cell>
          <cell r="J151" t="str">
            <v>Jayaco</v>
          </cell>
        </row>
        <row r="152">
          <cell r="I152" t="str">
            <v>Bonao</v>
          </cell>
          <cell r="J152" t="str">
            <v>Juma Bejucal</v>
          </cell>
        </row>
        <row r="153">
          <cell r="I153" t="str">
            <v>Bonao</v>
          </cell>
          <cell r="J153" t="str">
            <v>La Salvia- Los Quemados</v>
          </cell>
        </row>
        <row r="154">
          <cell r="I154" t="str">
            <v>Bonao</v>
          </cell>
          <cell r="J154" t="str">
            <v>Sabana del Puerto</v>
          </cell>
        </row>
        <row r="155">
          <cell r="I155" t="str">
            <v>Maimón</v>
          </cell>
          <cell r="J155" t="str">
            <v>Maimón</v>
          </cell>
        </row>
        <row r="156">
          <cell r="I156" t="str">
            <v>Piedra Blanca</v>
          </cell>
          <cell r="J156" t="str">
            <v>Juan Adrián</v>
          </cell>
        </row>
        <row r="157"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1" name="Table336" displayName="Table336" ref="C1346:I1354" totalsRowShown="0" headerRowDxfId="33" dataDxfId="32">
  <autoFilter ref="C1346:I1354"/>
  <tableColumns count="7">
    <tableColumn id="1" name="CÓDIGO CATÁLOGO" dataDxfId="31" totalsRowDxfId="30" dataCellStyle="ArticleBody"/>
    <tableColumn id="2" name="ARTÍCULO" dataDxfId="29" totalsRowDxfId="28"/>
    <tableColumn id="3" name="UNIDAD DE MEDIDA" dataDxfId="27" totalsRowDxfId="26"/>
    <tableColumn id="4" name="CANTIDAD TOTAL ESTIMADA" dataDxfId="25" totalsRowDxfId="24"/>
    <tableColumn id="5" name="PRECIO UNITARIO ESTIMADO" dataDxfId="23" totalsRowDxfId="22"/>
    <tableColumn id="6" name="MONTO TOTAL ESTIMADO" dataDxfId="21" totalsRowDxfId="20">
      <calculatedColumnFormula>Table336[[#This Row],[CANTIDAD TOTAL ESTIMADA]]*Table336[[#This Row],[PRECIO UNITARIO ESTIMADO]]</calculatedColumnFormula>
    </tableColumn>
    <tableColumn id="7" name="Columna1" dataDxfId="19" totalsRow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39" displayName="Table39" ref="C1373:I1376" totalsRowShown="0" headerRowDxfId="17" dataDxfId="16">
  <autoFilter ref="C1373:I1376"/>
  <tableColumns count="7">
    <tableColumn id="1" name="CÓDIGO CATÁLOGO" dataDxfId="15"/>
    <tableColumn id="2" name="ARTÍCULO" dataDxfId="14"/>
    <tableColumn id="3" name="UNIDAD DE MEDIDA" dataDxfId="13" dataCellStyle="ArticleBody"/>
    <tableColumn id="4" name="CANTIDAD TOTAL ESTIMADA" dataDxfId="12"/>
    <tableColumn id="5" name="PRECIO UNITARIO ESTIMADO" dataDxfId="11"/>
    <tableColumn id="6" name="MONTO TOTAL ESTIMADO" dataDxfId="10">
      <calculatedColumnFormula>Table39[[#This Row],[CANTIDAD TOTAL ESTIMADA]]*Table39[[#This Row],[PRECIO UNITARIO ESTIMADO]]</calculatedColumnFormula>
    </tableColumn>
    <tableColumn id="7" name="Columna1" dataDxfId="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Table397" displayName="Table397" ref="C1363:I1364" totalsRowShown="0" headerRowDxfId="8" dataDxfId="7">
  <autoFilter ref="C1363:I1364"/>
  <tableColumns count="7">
    <tableColumn id="1" name="CÓDIGO CATÁLOGO" dataDxfId="6"/>
    <tableColumn id="2" name="ARTÍCULO" dataDxfId="5"/>
    <tableColumn id="3" name="UNIDAD DE MEDIDA" dataDxfId="4" dataCellStyle="ArticleBody"/>
    <tableColumn id="4" name="CANTIDAD TOTAL ESTIMADA" dataDxfId="3"/>
    <tableColumn id="5" name="PRECIO UNITARIO ESTIMADO" dataDxfId="2"/>
    <tableColumn id="6" name="MONTO TOTAL ESTIMADO" dataDxfId="1">
      <calculatedColumnFormula>Table397[[#This Row],[CANTIDAD TOTAL ESTIMADA]]*Table397[[#This Row],[PRECIO UNITARIO ESTIMADO]]</calculatedColumnFormula>
    </tableColumn>
    <tableColumn id="7" name="Colum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99"/>
  <sheetViews>
    <sheetView tabSelected="1" zoomScale="70" zoomScaleNormal="70" workbookViewId="0">
      <selection activeCell="D5" sqref="D5"/>
    </sheetView>
  </sheetViews>
  <sheetFormatPr baseColWidth="10" defaultColWidth="11.42578125" defaultRowHeight="15.75" x14ac:dyDescent="0.25"/>
  <cols>
    <col min="1" max="1" width="13.5703125" customWidth="1"/>
    <col min="2" max="2" width="14.42578125" customWidth="1"/>
    <col min="3" max="3" width="20.5703125" customWidth="1"/>
    <col min="4" max="4" width="41.7109375" customWidth="1"/>
    <col min="5" max="5" width="21.28515625" style="447" customWidth="1"/>
    <col min="6" max="6" width="23.28515625" customWidth="1"/>
    <col min="7" max="8" width="18.5703125" style="46" customWidth="1"/>
    <col min="9" max="9" width="15.28515625" style="151" customWidth="1"/>
    <col min="10" max="10" width="17" customWidth="1"/>
    <col min="11" max="11" width="17.42578125" customWidth="1"/>
  </cols>
  <sheetData>
    <row r="1" spans="1:8" ht="20.25" thickTop="1" thickBot="1" x14ac:dyDescent="0.3">
      <c r="A1" s="1"/>
      <c r="B1" s="2"/>
      <c r="C1" s="580"/>
      <c r="D1" s="3"/>
      <c r="E1" s="425"/>
      <c r="F1" s="4"/>
      <c r="G1" s="5"/>
      <c r="H1" s="6"/>
    </row>
    <row r="2" spans="1:8" ht="31.5" customHeight="1" thickBot="1" x14ac:dyDescent="0.3">
      <c r="A2" s="1"/>
      <c r="B2" s="2"/>
      <c r="C2" s="581"/>
      <c r="D2" s="583" t="s">
        <v>0</v>
      </c>
      <c r="E2" s="584"/>
      <c r="F2" s="584"/>
      <c r="G2" s="585"/>
      <c r="H2" s="7"/>
    </row>
    <row r="3" spans="1:8" ht="19.5" thickBot="1" x14ac:dyDescent="0.3">
      <c r="A3" s="1"/>
      <c r="B3" s="2"/>
      <c r="C3" s="581"/>
      <c r="D3" s="586" t="s">
        <v>347</v>
      </c>
      <c r="E3" s="587"/>
      <c r="F3" s="587"/>
      <c r="G3" s="588"/>
      <c r="H3" s="6"/>
    </row>
    <row r="4" spans="1:8" ht="19.5" thickBot="1" x14ac:dyDescent="0.3">
      <c r="A4" s="1"/>
      <c r="B4" s="2"/>
      <c r="C4" s="582"/>
      <c r="D4" s="3"/>
      <c r="E4" s="426"/>
      <c r="F4" s="3"/>
      <c r="G4" s="6"/>
      <c r="H4" s="6"/>
    </row>
    <row r="5" spans="1:8" ht="19.5" thickBot="1" x14ac:dyDescent="0.3">
      <c r="A5" s="1"/>
      <c r="B5" s="2"/>
      <c r="C5" s="8"/>
      <c r="D5" s="8"/>
      <c r="E5" s="427"/>
      <c r="F5" s="8"/>
      <c r="G5" s="9"/>
      <c r="H5" s="9"/>
    </row>
    <row r="6" spans="1:8" ht="19.5" thickBot="1" x14ac:dyDescent="0.3">
      <c r="A6" s="1"/>
      <c r="B6" s="2"/>
      <c r="C6" s="10" t="s">
        <v>1</v>
      </c>
      <c r="D6" s="385"/>
      <c r="E6" s="428"/>
      <c r="F6" s="11" t="s">
        <v>2</v>
      </c>
      <c r="G6" s="589">
        <v>5132</v>
      </c>
      <c r="H6" s="590"/>
    </row>
    <row r="7" spans="1:8" ht="20.25" thickTop="1" thickBot="1" x14ac:dyDescent="0.3">
      <c r="A7" s="1"/>
      <c r="B7" s="2"/>
      <c r="C7" s="384" t="s">
        <v>3</v>
      </c>
      <c r="D7" s="387"/>
      <c r="E7" s="429"/>
      <c r="F7" s="13" t="s">
        <v>4</v>
      </c>
      <c r="G7" s="591" t="s">
        <v>5</v>
      </c>
      <c r="H7" s="592"/>
    </row>
    <row r="8" spans="1:8" ht="20.25" thickTop="1" thickBot="1" x14ac:dyDescent="0.3">
      <c r="A8" s="1"/>
      <c r="B8" s="2"/>
      <c r="C8" s="14"/>
      <c r="D8" s="386"/>
      <c r="E8" s="430"/>
      <c r="F8" s="13" t="s">
        <v>6</v>
      </c>
      <c r="G8" s="591" t="s">
        <v>7</v>
      </c>
      <c r="H8" s="592"/>
    </row>
    <row r="9" spans="1:8" ht="49.5" customHeight="1" thickTop="1" thickBot="1" x14ac:dyDescent="0.3">
      <c r="A9" s="1"/>
      <c r="B9" s="2"/>
      <c r="C9" s="15" t="s">
        <v>8</v>
      </c>
      <c r="D9" s="16">
        <v>82</v>
      </c>
      <c r="E9" s="430"/>
      <c r="F9" s="13" t="s">
        <v>9</v>
      </c>
      <c r="G9" s="593" t="s">
        <v>10</v>
      </c>
      <c r="H9" s="594"/>
    </row>
    <row r="10" spans="1:8" ht="33" thickTop="1" thickBot="1" x14ac:dyDescent="0.3">
      <c r="A10" s="1"/>
      <c r="B10" s="2"/>
      <c r="C10" s="15" t="s">
        <v>11</v>
      </c>
      <c r="D10" s="17">
        <f ca="1">H25+H36+H51+H62+H76+H87+H98+H109+H120+H131+H149+H162+H174+H185+H196+H206+H225+H238+H250+H266+H281+H295+H335+H367+H384+H394+H405+H422+H433+H447+H464+H480+H508+H525+H536+H550+H560+H570+H588+H605+H647+H664+H676+H694+H707+H729+H741+H760+H798+H809+H819+H833+H851+H904+H956+H1024+H1065+H1097+H1121+H1137+H1152+H1188+H1210+H1241+H1252+H1276+H1295+H1318+H1336+H1355+H1365+H1377+H1391+H1403+H1415+H1427+H1438+H1451+H1461+H1473+H1487+H1499</f>
        <v>37988652.984900005</v>
      </c>
      <c r="E10" s="430"/>
      <c r="F10" s="13" t="s">
        <v>12</v>
      </c>
      <c r="G10" s="591">
        <v>825</v>
      </c>
      <c r="H10" s="592"/>
    </row>
    <row r="11" spans="1:8" ht="20.25" thickTop="1" thickBot="1" x14ac:dyDescent="0.3">
      <c r="A11" s="1"/>
      <c r="B11" s="2"/>
      <c r="C11" s="18"/>
      <c r="D11" s="12"/>
      <c r="E11" s="430"/>
      <c r="F11" s="13" t="s">
        <v>13</v>
      </c>
      <c r="G11" s="591" t="s">
        <v>348</v>
      </c>
      <c r="H11" s="592"/>
    </row>
    <row r="12" spans="1:8" ht="20.25" thickTop="1" thickBot="1" x14ac:dyDescent="0.3">
      <c r="A12" s="1"/>
      <c r="B12" s="2"/>
      <c r="C12" s="19"/>
      <c r="D12" s="20"/>
      <c r="E12" s="431"/>
      <c r="F12" s="21" t="s">
        <v>14</v>
      </c>
      <c r="G12" s="595"/>
      <c r="H12" s="596"/>
    </row>
    <row r="13" spans="1:8" ht="19.5" thickBot="1" x14ac:dyDescent="0.3">
      <c r="A13" s="1"/>
      <c r="B13" s="2"/>
      <c r="C13" s="22"/>
      <c r="D13" s="22"/>
      <c r="E13" s="432"/>
      <c r="F13" s="22"/>
      <c r="G13" s="23"/>
      <c r="H13" s="23"/>
    </row>
    <row r="14" spans="1:8" ht="19.5" thickBot="1" x14ac:dyDescent="0.3">
      <c r="A14" s="1"/>
      <c r="B14" s="2"/>
      <c r="C14" s="24"/>
      <c r="D14" s="24"/>
      <c r="E14" s="433"/>
      <c r="F14" s="24"/>
      <c r="G14" s="25"/>
      <c r="H14" s="25"/>
    </row>
    <row r="15" spans="1:8" ht="48.75" thickTop="1" thickBot="1" x14ac:dyDescent="0.3">
      <c r="A15" s="26" t="s">
        <v>15</v>
      </c>
      <c r="B15" s="26" t="s">
        <v>16</v>
      </c>
      <c r="C15" s="27" t="s">
        <v>17</v>
      </c>
      <c r="D15" s="28" t="s">
        <v>18</v>
      </c>
      <c r="E15" s="28" t="s">
        <v>19</v>
      </c>
      <c r="F15" s="28" t="s">
        <v>20</v>
      </c>
      <c r="G15" s="29" t="s">
        <v>21</v>
      </c>
      <c r="H15" s="29" t="s">
        <v>22</v>
      </c>
    </row>
    <row r="16" spans="1:8" ht="48" thickBot="1" x14ac:dyDescent="0.3">
      <c r="A16" s="543">
        <v>1</v>
      </c>
      <c r="B16" s="544">
        <v>22</v>
      </c>
      <c r="C16" s="30" t="s">
        <v>23</v>
      </c>
      <c r="D16" s="31" t="s">
        <v>468</v>
      </c>
      <c r="E16" s="31" t="s">
        <v>24</v>
      </c>
      <c r="F16" s="31" t="s">
        <v>25</v>
      </c>
      <c r="G16" s="32" t="s">
        <v>26</v>
      </c>
      <c r="H16" s="32"/>
    </row>
    <row r="17" spans="1:9" ht="33" thickTop="1" thickBot="1" x14ac:dyDescent="0.3">
      <c r="A17" s="553"/>
      <c r="B17" s="555"/>
      <c r="C17" s="549" t="s">
        <v>27</v>
      </c>
      <c r="D17" s="33" t="s">
        <v>28</v>
      </c>
      <c r="E17" s="34">
        <v>44607</v>
      </c>
      <c r="F17" s="549" t="s">
        <v>29</v>
      </c>
      <c r="G17" s="35" t="s">
        <v>30</v>
      </c>
      <c r="H17" s="36" t="s">
        <v>31</v>
      </c>
    </row>
    <row r="18" spans="1:9" ht="17.25" thickTop="1" thickBot="1" x14ac:dyDescent="0.3">
      <c r="A18" s="553"/>
      <c r="B18" s="555"/>
      <c r="C18" s="550"/>
      <c r="D18" s="33" t="s">
        <v>32</v>
      </c>
      <c r="E18" s="31">
        <v>1</v>
      </c>
      <c r="F18" s="550"/>
      <c r="G18" s="35" t="s">
        <v>33</v>
      </c>
      <c r="H18" s="36" t="s">
        <v>34</v>
      </c>
    </row>
    <row r="19" spans="1:9" ht="17.25" thickTop="1" thickBot="1" x14ac:dyDescent="0.3">
      <c r="A19" s="553"/>
      <c r="B19" s="555"/>
      <c r="C19" s="550"/>
      <c r="D19" s="33" t="s">
        <v>35</v>
      </c>
      <c r="E19" s="34">
        <v>44614</v>
      </c>
      <c r="F19" s="550"/>
      <c r="G19" s="35" t="s">
        <v>36</v>
      </c>
      <c r="H19" s="36" t="s">
        <v>34</v>
      </c>
    </row>
    <row r="20" spans="1:9" ht="33" thickTop="1" thickBot="1" x14ac:dyDescent="0.3">
      <c r="A20" s="553"/>
      <c r="B20" s="555"/>
      <c r="C20" s="551"/>
      <c r="D20" s="33" t="s">
        <v>32</v>
      </c>
      <c r="E20" s="31">
        <v>1</v>
      </c>
      <c r="F20" s="551"/>
      <c r="G20" s="35" t="s">
        <v>37</v>
      </c>
      <c r="H20" s="36" t="s">
        <v>34</v>
      </c>
    </row>
    <row r="21" spans="1:9" ht="17.25" thickTop="1" thickBot="1" x14ac:dyDescent="0.3">
      <c r="A21" s="553"/>
      <c r="B21" s="555"/>
      <c r="C21" s="24"/>
      <c r="D21" s="24"/>
      <c r="E21" s="433"/>
      <c r="F21" s="24"/>
      <c r="G21" s="25"/>
      <c r="H21" s="25"/>
    </row>
    <row r="22" spans="1:9" ht="48.75" thickTop="1" thickBot="1" x14ac:dyDescent="0.3">
      <c r="A22" s="553"/>
      <c r="B22" s="555"/>
      <c r="C22" s="90" t="s">
        <v>38</v>
      </c>
      <c r="D22" s="91" t="s">
        <v>39</v>
      </c>
      <c r="E22" s="91" t="s">
        <v>40</v>
      </c>
      <c r="F22" s="91" t="s">
        <v>41</v>
      </c>
      <c r="G22" s="40" t="s">
        <v>42</v>
      </c>
      <c r="H22" s="40" t="s">
        <v>43</v>
      </c>
    </row>
    <row r="23" spans="1:9" ht="16.5" thickBot="1" x14ac:dyDescent="0.3">
      <c r="A23" s="553"/>
      <c r="B23" s="555"/>
      <c r="C23" s="206">
        <v>82101504</v>
      </c>
      <c r="D23" s="207" t="s">
        <v>47</v>
      </c>
      <c r="E23" s="207" t="s">
        <v>44</v>
      </c>
      <c r="F23" s="207">
        <v>1</v>
      </c>
      <c r="G23" s="224">
        <v>150000</v>
      </c>
      <c r="H23" s="225">
        <f>F23*G23</f>
        <v>150000</v>
      </c>
      <c r="I23" s="263" t="s">
        <v>324</v>
      </c>
    </row>
    <row r="24" spans="1:9" ht="16.5" thickBot="1" x14ac:dyDescent="0.3">
      <c r="A24" s="553"/>
      <c r="B24" s="555"/>
      <c r="C24" s="226">
        <v>8210905</v>
      </c>
      <c r="D24" s="227" t="s">
        <v>323</v>
      </c>
      <c r="E24" s="207" t="s">
        <v>44</v>
      </c>
      <c r="F24" s="227">
        <v>1</v>
      </c>
      <c r="G24" s="228">
        <v>90000</v>
      </c>
      <c r="H24" s="225">
        <f>F24*G24</f>
        <v>90000</v>
      </c>
      <c r="I24" s="263" t="s">
        <v>238</v>
      </c>
    </row>
    <row r="25" spans="1:9" ht="32.25" thickBot="1" x14ac:dyDescent="0.3">
      <c r="A25" s="554"/>
      <c r="B25" s="556"/>
      <c r="C25" s="201"/>
      <c r="D25" s="201"/>
      <c r="E25" s="434"/>
      <c r="F25" s="202"/>
      <c r="G25" s="222" t="s">
        <v>46</v>
      </c>
      <c r="H25" s="380">
        <f>SUM(H23:H24)</f>
        <v>240000</v>
      </c>
    </row>
    <row r="26" spans="1:9" ht="48" thickBot="1" x14ac:dyDescent="0.3">
      <c r="A26" s="26" t="s">
        <v>15</v>
      </c>
      <c r="B26" s="26" t="s">
        <v>16</v>
      </c>
      <c r="C26" s="27" t="s">
        <v>17</v>
      </c>
      <c r="D26" s="28" t="s">
        <v>18</v>
      </c>
      <c r="E26" s="28" t="s">
        <v>19</v>
      </c>
      <c r="F26" s="28" t="s">
        <v>20</v>
      </c>
      <c r="G26" s="29" t="s">
        <v>21</v>
      </c>
      <c r="H26" s="29" t="s">
        <v>22</v>
      </c>
    </row>
    <row r="27" spans="1:9" ht="72.599999999999994" customHeight="1" thickBot="1" x14ac:dyDescent="0.3">
      <c r="A27" s="543">
        <v>2</v>
      </c>
      <c r="B27" s="544">
        <v>22</v>
      </c>
      <c r="C27" s="30" t="s">
        <v>23</v>
      </c>
      <c r="D27" s="31" t="s">
        <v>468</v>
      </c>
      <c r="E27" s="31" t="s">
        <v>24</v>
      </c>
      <c r="F27" s="31" t="s">
        <v>25</v>
      </c>
      <c r="G27" s="32" t="s">
        <v>26</v>
      </c>
      <c r="H27" s="32"/>
    </row>
    <row r="28" spans="1:9" ht="33" thickTop="1" thickBot="1" x14ac:dyDescent="0.3">
      <c r="A28" s="553"/>
      <c r="B28" s="555"/>
      <c r="C28" s="549" t="s">
        <v>27</v>
      </c>
      <c r="D28" s="33" t="s">
        <v>28</v>
      </c>
      <c r="E28" s="34">
        <v>44713</v>
      </c>
      <c r="F28" s="549" t="s">
        <v>29</v>
      </c>
      <c r="G28" s="35" t="s">
        <v>30</v>
      </c>
      <c r="H28" s="36" t="s">
        <v>31</v>
      </c>
    </row>
    <row r="29" spans="1:9" ht="20.25" customHeight="1" thickTop="1" thickBot="1" x14ac:dyDescent="0.3">
      <c r="A29" s="553"/>
      <c r="B29" s="555"/>
      <c r="C29" s="550"/>
      <c r="D29" s="33" t="s">
        <v>32</v>
      </c>
      <c r="E29" s="31">
        <v>2</v>
      </c>
      <c r="F29" s="550"/>
      <c r="G29" s="35" t="s">
        <v>33</v>
      </c>
      <c r="H29" s="36" t="s">
        <v>34</v>
      </c>
    </row>
    <row r="30" spans="1:9" ht="20.25" customHeight="1" thickTop="1" thickBot="1" x14ac:dyDescent="0.3">
      <c r="A30" s="553"/>
      <c r="B30" s="555"/>
      <c r="C30" s="550"/>
      <c r="D30" s="33" t="s">
        <v>35</v>
      </c>
      <c r="E30" s="34">
        <v>44720</v>
      </c>
      <c r="F30" s="550"/>
      <c r="G30" s="35" t="s">
        <v>36</v>
      </c>
      <c r="H30" s="36" t="s">
        <v>34</v>
      </c>
    </row>
    <row r="31" spans="1:9" ht="27" customHeight="1" thickTop="1" thickBot="1" x14ac:dyDescent="0.3">
      <c r="A31" s="553"/>
      <c r="B31" s="555"/>
      <c r="C31" s="551"/>
      <c r="D31" s="33" t="s">
        <v>32</v>
      </c>
      <c r="E31" s="31">
        <v>2</v>
      </c>
      <c r="F31" s="551"/>
      <c r="G31" s="35" t="s">
        <v>37</v>
      </c>
      <c r="H31" s="36" t="s">
        <v>34</v>
      </c>
    </row>
    <row r="32" spans="1:9" ht="20.25" customHeight="1" thickTop="1" thickBot="1" x14ac:dyDescent="0.3">
      <c r="A32" s="553"/>
      <c r="B32" s="555"/>
      <c r="C32" s="24"/>
      <c r="D32" s="24"/>
      <c r="E32" s="433"/>
      <c r="F32" s="24"/>
      <c r="G32" s="25"/>
      <c r="H32" s="25"/>
    </row>
    <row r="33" spans="1:9" ht="48.75" thickTop="1" thickBot="1" x14ac:dyDescent="0.3">
      <c r="A33" s="553"/>
      <c r="B33" s="555"/>
      <c r="C33" s="90" t="s">
        <v>38</v>
      </c>
      <c r="D33" s="91" t="s">
        <v>39</v>
      </c>
      <c r="E33" s="91" t="s">
        <v>40</v>
      </c>
      <c r="F33" s="91" t="s">
        <v>41</v>
      </c>
      <c r="G33" s="40" t="s">
        <v>42</v>
      </c>
      <c r="H33" s="40" t="s">
        <v>43</v>
      </c>
    </row>
    <row r="34" spans="1:9" ht="20.25" customHeight="1" thickBot="1" x14ac:dyDescent="0.3">
      <c r="A34" s="553"/>
      <c r="B34" s="555"/>
      <c r="C34" s="206">
        <v>82101504</v>
      </c>
      <c r="D34" s="207" t="s">
        <v>47</v>
      </c>
      <c r="E34" s="207" t="s">
        <v>44</v>
      </c>
      <c r="F34" s="207">
        <v>1</v>
      </c>
      <c r="G34" s="224">
        <v>150000</v>
      </c>
      <c r="H34" s="225">
        <f>F34*G34</f>
        <v>150000</v>
      </c>
      <c r="I34" s="263" t="s">
        <v>324</v>
      </c>
    </row>
    <row r="35" spans="1:9" ht="20.25" customHeight="1" thickBot="1" x14ac:dyDescent="0.3">
      <c r="A35" s="553"/>
      <c r="B35" s="555"/>
      <c r="C35" s="226">
        <v>8210905</v>
      </c>
      <c r="D35" s="227" t="s">
        <v>323</v>
      </c>
      <c r="E35" s="207" t="s">
        <v>44</v>
      </c>
      <c r="F35" s="227">
        <v>1</v>
      </c>
      <c r="G35" s="228">
        <v>90000</v>
      </c>
      <c r="H35" s="225">
        <f>F35*G35</f>
        <v>90000</v>
      </c>
      <c r="I35" s="263" t="s">
        <v>238</v>
      </c>
    </row>
    <row r="36" spans="1:9" ht="32.25" thickBot="1" x14ac:dyDescent="0.3">
      <c r="A36" s="554"/>
      <c r="B36" s="556"/>
      <c r="C36" s="201"/>
      <c r="D36" s="201"/>
      <c r="E36" s="434"/>
      <c r="F36" s="202"/>
      <c r="G36" s="222" t="s">
        <v>46</v>
      </c>
      <c r="H36" s="380">
        <f>SUM(H34:H35)</f>
        <v>240000</v>
      </c>
    </row>
    <row r="37" spans="1:9" ht="48" thickBot="1" x14ac:dyDescent="0.3">
      <c r="A37" s="26" t="s">
        <v>15</v>
      </c>
      <c r="B37" s="26" t="s">
        <v>16</v>
      </c>
      <c r="C37" s="27" t="s">
        <v>17</v>
      </c>
      <c r="D37" s="28" t="s">
        <v>18</v>
      </c>
      <c r="E37" s="28" t="s">
        <v>19</v>
      </c>
      <c r="F37" s="28" t="s">
        <v>20</v>
      </c>
      <c r="G37" s="29" t="s">
        <v>21</v>
      </c>
      <c r="H37" s="29" t="s">
        <v>22</v>
      </c>
    </row>
    <row r="38" spans="1:9" ht="72.599999999999994" customHeight="1" thickBot="1" x14ac:dyDescent="0.3">
      <c r="A38" s="543">
        <v>3</v>
      </c>
      <c r="B38" s="544">
        <v>22</v>
      </c>
      <c r="C38" s="30" t="s">
        <v>48</v>
      </c>
      <c r="D38" s="31" t="s">
        <v>469</v>
      </c>
      <c r="E38" s="31" t="s">
        <v>24</v>
      </c>
      <c r="F38" s="31" t="s">
        <v>25</v>
      </c>
      <c r="G38" s="32" t="s">
        <v>470</v>
      </c>
      <c r="H38" s="32"/>
    </row>
    <row r="39" spans="1:9" ht="33" thickTop="1" thickBot="1" x14ac:dyDescent="0.3">
      <c r="A39" s="532"/>
      <c r="B39" s="535"/>
      <c r="C39" s="549" t="s">
        <v>27</v>
      </c>
      <c r="D39" s="33" t="s">
        <v>28</v>
      </c>
      <c r="E39" s="34">
        <v>44635</v>
      </c>
      <c r="F39" s="549" t="s">
        <v>29</v>
      </c>
      <c r="G39" s="35" t="s">
        <v>30</v>
      </c>
      <c r="H39" s="36" t="s">
        <v>31</v>
      </c>
    </row>
    <row r="40" spans="1:9" ht="20.25" customHeight="1" thickTop="1" thickBot="1" x14ac:dyDescent="0.3">
      <c r="A40" s="532"/>
      <c r="B40" s="535"/>
      <c r="C40" s="550"/>
      <c r="D40" s="33" t="s">
        <v>32</v>
      </c>
      <c r="E40" s="31">
        <v>1</v>
      </c>
      <c r="F40" s="550"/>
      <c r="G40" s="35" t="s">
        <v>33</v>
      </c>
      <c r="H40" s="36" t="s">
        <v>34</v>
      </c>
    </row>
    <row r="41" spans="1:9" ht="20.25" customHeight="1" thickTop="1" thickBot="1" x14ac:dyDescent="0.3">
      <c r="A41" s="532"/>
      <c r="B41" s="535"/>
      <c r="C41" s="550"/>
      <c r="D41" s="33" t="s">
        <v>35</v>
      </c>
      <c r="E41" s="34">
        <v>44642</v>
      </c>
      <c r="F41" s="550"/>
      <c r="G41" s="35" t="s">
        <v>36</v>
      </c>
      <c r="H41" s="36" t="s">
        <v>34</v>
      </c>
    </row>
    <row r="42" spans="1:9" ht="30" customHeight="1" thickTop="1" thickBot="1" x14ac:dyDescent="0.3">
      <c r="A42" s="532"/>
      <c r="B42" s="535"/>
      <c r="C42" s="551"/>
      <c r="D42" s="33" t="s">
        <v>32</v>
      </c>
      <c r="E42" s="31">
        <v>1</v>
      </c>
      <c r="F42" s="551"/>
      <c r="G42" s="35" t="s">
        <v>37</v>
      </c>
      <c r="H42" s="36" t="s">
        <v>34</v>
      </c>
    </row>
    <row r="43" spans="1:9" ht="20.25" customHeight="1" thickTop="1" thickBot="1" x14ac:dyDescent="0.3">
      <c r="A43" s="532"/>
      <c r="B43" s="535"/>
      <c r="C43" s="24"/>
      <c r="D43" s="24"/>
      <c r="E43" s="433"/>
      <c r="F43" s="24"/>
      <c r="G43" s="25"/>
      <c r="H43" s="25"/>
    </row>
    <row r="44" spans="1:9" ht="48" thickTop="1" x14ac:dyDescent="0.25">
      <c r="A44" s="532"/>
      <c r="B44" s="535"/>
      <c r="C44" s="90" t="s">
        <v>38</v>
      </c>
      <c r="D44" s="91" t="s">
        <v>39</v>
      </c>
      <c r="E44" s="91" t="s">
        <v>40</v>
      </c>
      <c r="F44" s="91" t="s">
        <v>41</v>
      </c>
      <c r="G44" s="40" t="s">
        <v>42</v>
      </c>
      <c r="H44" s="40" t="s">
        <v>43</v>
      </c>
    </row>
    <row r="45" spans="1:9" ht="30.6" customHeight="1" x14ac:dyDescent="0.25">
      <c r="A45" s="532"/>
      <c r="B45" s="535"/>
      <c r="C45" s="96">
        <v>14111604</v>
      </c>
      <c r="D45" s="97" t="s">
        <v>49</v>
      </c>
      <c r="E45" s="97" t="s">
        <v>44</v>
      </c>
      <c r="F45" s="97">
        <v>1</v>
      </c>
      <c r="G45" s="223">
        <v>15000</v>
      </c>
      <c r="H45" s="229">
        <f>F45*G45</f>
        <v>15000</v>
      </c>
      <c r="I45" s="263" t="s">
        <v>326</v>
      </c>
    </row>
    <row r="46" spans="1:9" ht="30.6" customHeight="1" x14ac:dyDescent="0.25">
      <c r="A46" s="532"/>
      <c r="B46" s="535"/>
      <c r="C46" s="96">
        <v>82121507</v>
      </c>
      <c r="D46" s="97" t="s">
        <v>229</v>
      </c>
      <c r="E46" s="97" t="s">
        <v>44</v>
      </c>
      <c r="F46" s="97">
        <v>1</v>
      </c>
      <c r="G46" s="223">
        <v>10200</v>
      </c>
      <c r="H46" s="229">
        <f>F46*G46</f>
        <v>10200</v>
      </c>
      <c r="I46" s="263" t="s">
        <v>326</v>
      </c>
    </row>
    <row r="47" spans="1:9" ht="30.6" customHeight="1" x14ac:dyDescent="0.25">
      <c r="A47" s="532"/>
      <c r="B47" s="535"/>
      <c r="C47" s="96">
        <v>82121506</v>
      </c>
      <c r="D47" s="97" t="s">
        <v>325</v>
      </c>
      <c r="E47" s="97" t="s">
        <v>44</v>
      </c>
      <c r="F47" s="97">
        <v>1</v>
      </c>
      <c r="G47" s="223">
        <v>21000</v>
      </c>
      <c r="H47" s="229">
        <f t="shared" ref="H47:H50" si="0">F47*G47</f>
        <v>21000</v>
      </c>
      <c r="I47" s="263" t="s">
        <v>322</v>
      </c>
    </row>
    <row r="48" spans="1:9" ht="30.6" customHeight="1" x14ac:dyDescent="0.25">
      <c r="A48" s="532"/>
      <c r="B48" s="535"/>
      <c r="C48" s="290">
        <v>82121902</v>
      </c>
      <c r="D48" s="291" t="s">
        <v>327</v>
      </c>
      <c r="E48" s="291" t="s">
        <v>44</v>
      </c>
      <c r="F48" s="291">
        <v>1</v>
      </c>
      <c r="G48" s="292">
        <v>6000</v>
      </c>
      <c r="H48" s="293">
        <f t="shared" si="0"/>
        <v>6000</v>
      </c>
      <c r="I48" s="263" t="s">
        <v>322</v>
      </c>
    </row>
    <row r="49" spans="1:9" ht="30.6" customHeight="1" x14ac:dyDescent="0.25">
      <c r="A49" s="532"/>
      <c r="B49" s="535"/>
      <c r="C49" s="96">
        <v>82121507</v>
      </c>
      <c r="D49" s="97" t="s">
        <v>229</v>
      </c>
      <c r="E49" s="291" t="s">
        <v>44</v>
      </c>
      <c r="F49" s="291">
        <v>1</v>
      </c>
      <c r="G49" s="223">
        <v>25000</v>
      </c>
      <c r="H49" s="294">
        <f t="shared" si="0"/>
        <v>25000</v>
      </c>
      <c r="I49" s="263" t="s">
        <v>324</v>
      </c>
    </row>
    <row r="50" spans="1:9" ht="30.6" customHeight="1" thickBot="1" x14ac:dyDescent="0.3">
      <c r="A50" s="533"/>
      <c r="B50" s="536"/>
      <c r="C50" s="96">
        <v>82121507</v>
      </c>
      <c r="D50" s="97" t="s">
        <v>229</v>
      </c>
      <c r="E50" s="97" t="s">
        <v>44</v>
      </c>
      <c r="F50" s="97">
        <v>1</v>
      </c>
      <c r="G50" s="292">
        <v>45000</v>
      </c>
      <c r="H50" s="396">
        <f t="shared" si="0"/>
        <v>45000</v>
      </c>
      <c r="I50" s="263" t="s">
        <v>324</v>
      </c>
    </row>
    <row r="51" spans="1:9" ht="32.25" thickBot="1" x14ac:dyDescent="0.3">
      <c r="A51" s="393"/>
      <c r="B51" s="394"/>
      <c r="C51" s="230"/>
      <c r="D51" s="230"/>
      <c r="E51" s="435"/>
      <c r="F51" s="230"/>
      <c r="G51" s="397" t="s">
        <v>46</v>
      </c>
      <c r="H51" s="398">
        <f>SUM(H45:H50)</f>
        <v>122200</v>
      </c>
    </row>
    <row r="52" spans="1:9" ht="19.5" thickBot="1" x14ac:dyDescent="0.3">
      <c r="A52" s="399"/>
      <c r="B52" s="214"/>
      <c r="C52" s="230"/>
      <c r="D52" s="231"/>
      <c r="E52" s="436"/>
      <c r="F52" s="231"/>
      <c r="G52" s="47"/>
      <c r="H52" s="232"/>
    </row>
    <row r="53" spans="1:9" ht="48" thickBot="1" x14ac:dyDescent="0.3">
      <c r="A53" s="26" t="s">
        <v>15</v>
      </c>
      <c r="B53" s="26" t="s">
        <v>16</v>
      </c>
      <c r="C53" s="400" t="s">
        <v>17</v>
      </c>
      <c r="D53" s="401" t="s">
        <v>18</v>
      </c>
      <c r="E53" s="401" t="s">
        <v>19</v>
      </c>
      <c r="F53" s="401" t="s">
        <v>20</v>
      </c>
      <c r="G53" s="402" t="s">
        <v>21</v>
      </c>
      <c r="H53" s="403" t="s">
        <v>22</v>
      </c>
    </row>
    <row r="54" spans="1:9" ht="19.5" customHeight="1" thickBot="1" x14ac:dyDescent="0.3">
      <c r="A54" s="537">
        <v>4</v>
      </c>
      <c r="B54" s="540">
        <v>24</v>
      </c>
      <c r="C54" s="233" t="s">
        <v>50</v>
      </c>
      <c r="D54" s="52" t="s">
        <v>328</v>
      </c>
      <c r="E54" s="52" t="s">
        <v>24</v>
      </c>
      <c r="F54" s="52" t="s">
        <v>25</v>
      </c>
      <c r="G54" s="53" t="s">
        <v>26</v>
      </c>
      <c r="H54" s="54"/>
    </row>
    <row r="55" spans="1:9" ht="33" thickTop="1" thickBot="1" x14ac:dyDescent="0.3">
      <c r="A55" s="538"/>
      <c r="B55" s="541"/>
      <c r="C55" s="546" t="s">
        <v>27</v>
      </c>
      <c r="D55" s="33" t="s">
        <v>28</v>
      </c>
      <c r="E55" s="34">
        <v>44607</v>
      </c>
      <c r="F55" s="549" t="s">
        <v>29</v>
      </c>
      <c r="G55" s="35" t="s">
        <v>30</v>
      </c>
      <c r="H55" s="55" t="s">
        <v>31</v>
      </c>
    </row>
    <row r="56" spans="1:9" ht="20.25" customHeight="1" thickTop="1" thickBot="1" x14ac:dyDescent="0.3">
      <c r="A56" s="538"/>
      <c r="B56" s="541"/>
      <c r="C56" s="547"/>
      <c r="D56" s="33" t="s">
        <v>32</v>
      </c>
      <c r="E56" s="31">
        <v>1</v>
      </c>
      <c r="F56" s="550"/>
      <c r="G56" s="35" t="s">
        <v>33</v>
      </c>
      <c r="H56" s="56" t="s">
        <v>34</v>
      </c>
    </row>
    <row r="57" spans="1:9" ht="20.25" customHeight="1" thickTop="1" thickBot="1" x14ac:dyDescent="0.3">
      <c r="A57" s="538"/>
      <c r="B57" s="541"/>
      <c r="C57" s="547"/>
      <c r="D57" s="33" t="s">
        <v>35</v>
      </c>
      <c r="E57" s="34">
        <v>44635</v>
      </c>
      <c r="F57" s="550"/>
      <c r="G57" s="35" t="s">
        <v>36</v>
      </c>
      <c r="H57" s="56" t="s">
        <v>34</v>
      </c>
    </row>
    <row r="58" spans="1:9" ht="30.75" customHeight="1" thickTop="1" thickBot="1" x14ac:dyDescent="0.3">
      <c r="A58" s="538"/>
      <c r="B58" s="541"/>
      <c r="C58" s="548"/>
      <c r="D58" s="33" t="s">
        <v>32</v>
      </c>
      <c r="E58" s="31">
        <v>1</v>
      </c>
      <c r="F58" s="551"/>
      <c r="G58" s="35" t="s">
        <v>37</v>
      </c>
      <c r="H58" s="56" t="s">
        <v>34</v>
      </c>
    </row>
    <row r="59" spans="1:9" ht="20.25" customHeight="1" thickTop="1" thickBot="1" x14ac:dyDescent="0.3">
      <c r="A59" s="538"/>
      <c r="B59" s="541"/>
      <c r="C59" s="234"/>
      <c r="D59" s="57"/>
      <c r="E59" s="437"/>
      <c r="F59" s="57"/>
      <c r="G59" s="58"/>
      <c r="H59" s="59"/>
    </row>
    <row r="60" spans="1:9" ht="48.75" thickTop="1" thickBot="1" x14ac:dyDescent="0.3">
      <c r="A60" s="538"/>
      <c r="B60" s="541"/>
      <c r="C60" s="235" t="s">
        <v>38</v>
      </c>
      <c r="D60" s="38" t="s">
        <v>39</v>
      </c>
      <c r="E60" s="38" t="s">
        <v>40</v>
      </c>
      <c r="F60" s="38" t="s">
        <v>41</v>
      </c>
      <c r="G60" s="39" t="s">
        <v>42</v>
      </c>
      <c r="H60" s="60" t="s">
        <v>43</v>
      </c>
    </row>
    <row r="61" spans="1:9" ht="20.25" customHeight="1" thickTop="1" x14ac:dyDescent="0.25">
      <c r="A61" s="539"/>
      <c r="B61" s="542"/>
      <c r="C61" s="411">
        <v>78111502</v>
      </c>
      <c r="D61" s="412" t="s">
        <v>51</v>
      </c>
      <c r="E61" s="412" t="s">
        <v>44</v>
      </c>
      <c r="F61" s="412">
        <v>1</v>
      </c>
      <c r="G61" s="298">
        <v>300000</v>
      </c>
      <c r="H61" s="299">
        <f>F61*G61</f>
        <v>300000</v>
      </c>
      <c r="I61" s="263" t="s">
        <v>329</v>
      </c>
    </row>
    <row r="62" spans="1:9" s="405" customFormat="1" ht="31.5" x14ac:dyDescent="0.25">
      <c r="A62" s="393"/>
      <c r="B62" s="393"/>
      <c r="C62" s="410"/>
      <c r="D62" s="410"/>
      <c r="E62" s="438"/>
      <c r="F62" s="410"/>
      <c r="G62" s="415" t="s">
        <v>46</v>
      </c>
      <c r="H62" s="416">
        <f>H61</f>
        <v>300000</v>
      </c>
      <c r="I62" s="404"/>
    </row>
    <row r="63" spans="1:9" s="407" customFormat="1" ht="18.75" x14ac:dyDescent="0.25">
      <c r="A63" s="418"/>
      <c r="B63" s="418"/>
      <c r="C63" s="408"/>
      <c r="D63" s="409"/>
      <c r="E63" s="439"/>
      <c r="F63" s="409"/>
      <c r="G63" s="413"/>
      <c r="H63" s="414"/>
      <c r="I63" s="406"/>
    </row>
    <row r="64" spans="1:9" ht="48" thickBot="1" x14ac:dyDescent="0.3">
      <c r="A64" s="419" t="s">
        <v>15</v>
      </c>
      <c r="B64" s="463" t="s">
        <v>16</v>
      </c>
      <c r="C64" s="420" t="s">
        <v>17</v>
      </c>
      <c r="D64" s="421" t="s">
        <v>18</v>
      </c>
      <c r="E64" s="421" t="s">
        <v>19</v>
      </c>
      <c r="F64" s="421" t="s">
        <v>20</v>
      </c>
      <c r="G64" s="422" t="s">
        <v>21</v>
      </c>
      <c r="H64" s="422" t="s">
        <v>22</v>
      </c>
    </row>
    <row r="65" spans="1:9" ht="72.599999999999994" customHeight="1" thickBot="1" x14ac:dyDescent="0.3">
      <c r="A65" s="543">
        <v>5</v>
      </c>
      <c r="B65" s="528">
        <v>27</v>
      </c>
      <c r="C65" s="460" t="s">
        <v>358</v>
      </c>
      <c r="D65" s="31" t="s">
        <v>480</v>
      </c>
      <c r="E65" s="31" t="s">
        <v>24</v>
      </c>
      <c r="F65" s="31" t="s">
        <v>25</v>
      </c>
      <c r="G65" s="32" t="s">
        <v>26</v>
      </c>
      <c r="H65" s="32"/>
    </row>
    <row r="66" spans="1:9" ht="33" thickTop="1" thickBot="1" x14ac:dyDescent="0.3">
      <c r="A66" s="532"/>
      <c r="B66" s="529"/>
      <c r="C66" s="546" t="s">
        <v>27</v>
      </c>
      <c r="D66" s="33" t="s">
        <v>28</v>
      </c>
      <c r="E66" s="34">
        <v>44572</v>
      </c>
      <c r="F66" s="549" t="s">
        <v>29</v>
      </c>
      <c r="G66" s="35" t="s">
        <v>30</v>
      </c>
      <c r="H66" s="36" t="s">
        <v>31</v>
      </c>
    </row>
    <row r="67" spans="1:9" ht="20.25" customHeight="1" thickTop="1" thickBot="1" x14ac:dyDescent="0.3">
      <c r="A67" s="532"/>
      <c r="B67" s="529"/>
      <c r="C67" s="547"/>
      <c r="D67" s="33" t="s">
        <v>32</v>
      </c>
      <c r="E67" s="31">
        <v>1</v>
      </c>
      <c r="F67" s="550"/>
      <c r="G67" s="35" t="s">
        <v>33</v>
      </c>
      <c r="H67" s="36" t="s">
        <v>34</v>
      </c>
    </row>
    <row r="68" spans="1:9" ht="20.25" customHeight="1" thickTop="1" thickBot="1" x14ac:dyDescent="0.3">
      <c r="A68" s="532"/>
      <c r="B68" s="529"/>
      <c r="C68" s="547"/>
      <c r="D68" s="33" t="s">
        <v>35</v>
      </c>
      <c r="E68" s="34">
        <v>44579</v>
      </c>
      <c r="F68" s="550"/>
      <c r="G68" s="35" t="s">
        <v>36</v>
      </c>
      <c r="H68" s="36" t="s">
        <v>34</v>
      </c>
    </row>
    <row r="69" spans="1:9" ht="25.5" customHeight="1" thickTop="1" thickBot="1" x14ac:dyDescent="0.3">
      <c r="A69" s="532"/>
      <c r="B69" s="529"/>
      <c r="C69" s="548"/>
      <c r="D69" s="33" t="s">
        <v>32</v>
      </c>
      <c r="E69" s="31">
        <v>1</v>
      </c>
      <c r="F69" s="551"/>
      <c r="G69" s="35" t="s">
        <v>37</v>
      </c>
      <c r="H69" s="36" t="s">
        <v>34</v>
      </c>
    </row>
    <row r="70" spans="1:9" ht="20.25" customHeight="1" thickTop="1" thickBot="1" x14ac:dyDescent="0.3">
      <c r="A70" s="532"/>
      <c r="B70" s="529"/>
      <c r="C70" s="461"/>
      <c r="D70" s="24"/>
      <c r="E70" s="433"/>
      <c r="F70" s="24"/>
      <c r="G70" s="25"/>
      <c r="H70" s="25"/>
    </row>
    <row r="71" spans="1:9" ht="48.75" thickTop="1" thickBot="1" x14ac:dyDescent="0.3">
      <c r="A71" s="532"/>
      <c r="B71" s="529"/>
      <c r="C71" s="462" t="s">
        <v>38</v>
      </c>
      <c r="D71" s="91" t="s">
        <v>39</v>
      </c>
      <c r="E71" s="91" t="s">
        <v>40</v>
      </c>
      <c r="F71" s="91" t="s">
        <v>41</v>
      </c>
      <c r="G71" s="39" t="s">
        <v>42</v>
      </c>
      <c r="H71" s="40" t="s">
        <v>43</v>
      </c>
    </row>
    <row r="72" spans="1:9" ht="35.450000000000003" customHeight="1" thickTop="1" thickBot="1" x14ac:dyDescent="0.3">
      <c r="A72" s="532"/>
      <c r="B72" s="529"/>
      <c r="C72" s="363">
        <v>46171619</v>
      </c>
      <c r="D72" s="97" t="s">
        <v>359</v>
      </c>
      <c r="E72" s="97" t="s">
        <v>267</v>
      </c>
      <c r="F72" s="97">
        <v>1</v>
      </c>
      <c r="G72" s="424">
        <v>50000</v>
      </c>
      <c r="H72" s="295">
        <f>F72*G72</f>
        <v>50000</v>
      </c>
      <c r="I72" s="264" t="s">
        <v>324</v>
      </c>
    </row>
    <row r="73" spans="1:9" ht="35.450000000000003" customHeight="1" thickBot="1" x14ac:dyDescent="0.3">
      <c r="A73" s="532"/>
      <c r="B73" s="529"/>
      <c r="C73" s="363">
        <v>72101507</v>
      </c>
      <c r="D73" s="97" t="s">
        <v>471</v>
      </c>
      <c r="E73" s="97" t="s">
        <v>267</v>
      </c>
      <c r="F73" s="97">
        <v>1</v>
      </c>
      <c r="G73" s="424">
        <v>50000</v>
      </c>
      <c r="H73" s="295">
        <f t="shared" ref="H73:H75" si="1">F73*G73</f>
        <v>50000</v>
      </c>
      <c r="I73" s="264" t="s">
        <v>324</v>
      </c>
    </row>
    <row r="74" spans="1:9" ht="35.450000000000003" customHeight="1" thickBot="1" x14ac:dyDescent="0.3">
      <c r="A74" s="532"/>
      <c r="B74" s="529"/>
      <c r="C74" s="363">
        <v>72102602</v>
      </c>
      <c r="D74" s="97" t="s">
        <v>360</v>
      </c>
      <c r="E74" s="97" t="s">
        <v>267</v>
      </c>
      <c r="F74" s="97">
        <v>1</v>
      </c>
      <c r="G74" s="424">
        <v>50000</v>
      </c>
      <c r="H74" s="295">
        <f t="shared" si="1"/>
        <v>50000</v>
      </c>
      <c r="I74" s="264" t="s">
        <v>324</v>
      </c>
    </row>
    <row r="75" spans="1:9" ht="35.450000000000003" customHeight="1" x14ac:dyDescent="0.25">
      <c r="A75" s="533"/>
      <c r="B75" s="530"/>
      <c r="C75" s="363">
        <v>72101510</v>
      </c>
      <c r="D75" s="97" t="s">
        <v>472</v>
      </c>
      <c r="E75" s="97" t="s">
        <v>267</v>
      </c>
      <c r="F75" s="97">
        <v>1</v>
      </c>
      <c r="G75" s="424">
        <v>50000</v>
      </c>
      <c r="H75" s="295">
        <f t="shared" si="1"/>
        <v>50000</v>
      </c>
      <c r="I75" s="264" t="s">
        <v>324</v>
      </c>
    </row>
    <row r="76" spans="1:9" ht="31.5" x14ac:dyDescent="0.25">
      <c r="A76" s="418"/>
      <c r="B76" s="394"/>
      <c r="C76" s="230"/>
      <c r="D76" s="230"/>
      <c r="E76" s="435"/>
      <c r="F76" s="230"/>
      <c r="G76" s="395" t="s">
        <v>46</v>
      </c>
      <c r="H76" s="465">
        <f>SUM(H72:H75)</f>
        <v>200000</v>
      </c>
    </row>
    <row r="77" spans="1:9" ht="19.5" thickBot="1" x14ac:dyDescent="0.3">
      <c r="A77" s="423"/>
      <c r="B77" s="391"/>
      <c r="C77" s="389"/>
      <c r="D77" s="202"/>
      <c r="E77" s="440"/>
      <c r="F77" s="202"/>
      <c r="G77" s="464"/>
      <c r="H77" s="414"/>
    </row>
    <row r="78" spans="1:9" ht="48" thickBot="1" x14ac:dyDescent="0.3">
      <c r="A78" s="48" t="s">
        <v>15</v>
      </c>
      <c r="B78" s="26" t="s">
        <v>16</v>
      </c>
      <c r="C78" s="27" t="s">
        <v>17</v>
      </c>
      <c r="D78" s="28" t="s">
        <v>18</v>
      </c>
      <c r="E78" s="28" t="s">
        <v>19</v>
      </c>
      <c r="F78" s="28" t="s">
        <v>20</v>
      </c>
      <c r="G78" s="29" t="s">
        <v>21</v>
      </c>
      <c r="H78" s="29" t="s">
        <v>22</v>
      </c>
    </row>
    <row r="79" spans="1:9" ht="72.599999999999994" customHeight="1" thickBot="1" x14ac:dyDescent="0.3">
      <c r="A79" s="466">
        <v>6</v>
      </c>
      <c r="B79" s="390">
        <v>27</v>
      </c>
      <c r="C79" s="30" t="s">
        <v>350</v>
      </c>
      <c r="D79" s="31" t="s">
        <v>473</v>
      </c>
      <c r="E79" s="31" t="s">
        <v>24</v>
      </c>
      <c r="F79" s="31" t="s">
        <v>25</v>
      </c>
      <c r="G79" s="32" t="s">
        <v>26</v>
      </c>
      <c r="H79" s="32"/>
    </row>
    <row r="80" spans="1:9" ht="33" thickTop="1" thickBot="1" x14ac:dyDescent="0.3">
      <c r="A80" s="467"/>
      <c r="B80" s="394"/>
      <c r="C80" s="549" t="s">
        <v>27</v>
      </c>
      <c r="D80" s="33" t="s">
        <v>28</v>
      </c>
      <c r="E80" s="34">
        <v>44572</v>
      </c>
      <c r="F80" s="549" t="s">
        <v>29</v>
      </c>
      <c r="G80" s="35" t="s">
        <v>30</v>
      </c>
      <c r="H80" s="36" t="s">
        <v>31</v>
      </c>
    </row>
    <row r="81" spans="1:9" ht="20.25" customHeight="1" thickTop="1" thickBot="1" x14ac:dyDescent="0.3">
      <c r="A81" s="467"/>
      <c r="B81" s="394"/>
      <c r="C81" s="550"/>
      <c r="D81" s="33" t="s">
        <v>32</v>
      </c>
      <c r="E81" s="31">
        <v>1</v>
      </c>
      <c r="F81" s="550"/>
      <c r="G81" s="35" t="s">
        <v>33</v>
      </c>
      <c r="H81" s="36" t="s">
        <v>34</v>
      </c>
    </row>
    <row r="82" spans="1:9" ht="20.25" customHeight="1" thickTop="1" thickBot="1" x14ac:dyDescent="0.3">
      <c r="A82" s="467"/>
      <c r="B82" s="394"/>
      <c r="C82" s="550"/>
      <c r="D82" s="33" t="s">
        <v>35</v>
      </c>
      <c r="E82" s="34">
        <v>44579</v>
      </c>
      <c r="F82" s="550"/>
      <c r="G82" s="35" t="s">
        <v>36</v>
      </c>
      <c r="H82" s="36" t="s">
        <v>34</v>
      </c>
    </row>
    <row r="83" spans="1:9" ht="20.25" customHeight="1" thickTop="1" thickBot="1" x14ac:dyDescent="0.3">
      <c r="A83" s="467"/>
      <c r="B83" s="394"/>
      <c r="C83" s="551"/>
      <c r="D83" s="33" t="s">
        <v>32</v>
      </c>
      <c r="E83" s="31">
        <v>1</v>
      </c>
      <c r="F83" s="551"/>
      <c r="G83" s="35" t="s">
        <v>37</v>
      </c>
      <c r="H83" s="36" t="s">
        <v>34</v>
      </c>
    </row>
    <row r="84" spans="1:9" ht="20.25" customHeight="1" thickTop="1" thickBot="1" x14ac:dyDescent="0.3">
      <c r="A84" s="467"/>
      <c r="B84" s="394"/>
      <c r="C84" s="24"/>
      <c r="D84" s="24"/>
      <c r="E84" s="433"/>
      <c r="F84" s="24"/>
      <c r="G84" s="25"/>
      <c r="H84" s="25"/>
    </row>
    <row r="85" spans="1:9" ht="48.75" thickTop="1" thickBot="1" x14ac:dyDescent="0.3">
      <c r="A85" s="467"/>
      <c r="B85" s="394"/>
      <c r="C85" s="37" t="s">
        <v>38</v>
      </c>
      <c r="D85" s="38" t="s">
        <v>39</v>
      </c>
      <c r="E85" s="38" t="s">
        <v>40</v>
      </c>
      <c r="F85" s="38" t="s">
        <v>41</v>
      </c>
      <c r="G85" s="39" t="s">
        <v>42</v>
      </c>
      <c r="H85" s="40" t="s">
        <v>43</v>
      </c>
    </row>
    <row r="86" spans="1:9" ht="35.450000000000003" customHeight="1" thickTop="1" thickBot="1" x14ac:dyDescent="0.3">
      <c r="A86" s="468"/>
      <c r="B86" s="474"/>
      <c r="C86" s="475">
        <v>72102508</v>
      </c>
      <c r="D86" s="412" t="s">
        <v>330</v>
      </c>
      <c r="E86" s="412" t="s">
        <v>267</v>
      </c>
      <c r="F86" s="412">
        <v>1</v>
      </c>
      <c r="G86" s="43">
        <v>100000</v>
      </c>
      <c r="H86" s="295">
        <f>F86*G86</f>
        <v>100000</v>
      </c>
      <c r="I86" s="264" t="s">
        <v>324</v>
      </c>
    </row>
    <row r="87" spans="1:9" ht="32.25" thickBot="1" x14ac:dyDescent="0.3">
      <c r="A87" s="393"/>
      <c r="B87" s="394"/>
      <c r="C87" s="230"/>
      <c r="D87" s="230"/>
      <c r="E87" s="435"/>
      <c r="F87" s="230"/>
      <c r="G87" s="45" t="s">
        <v>46</v>
      </c>
      <c r="H87" s="476">
        <f>SUM(H86:H86)</f>
        <v>100000</v>
      </c>
    </row>
    <row r="88" spans="1:9" s="405" customFormat="1" ht="19.5" thickBot="1" x14ac:dyDescent="0.3">
      <c r="A88" s="392"/>
      <c r="B88" s="392"/>
      <c r="C88" s="469"/>
      <c r="D88" s="470"/>
      <c r="E88" s="471"/>
      <c r="F88" s="470"/>
      <c r="G88" s="472"/>
      <c r="H88" s="473"/>
      <c r="I88" s="404"/>
    </row>
    <row r="89" spans="1:9" ht="48" thickBot="1" x14ac:dyDescent="0.3">
      <c r="A89" s="26" t="s">
        <v>15</v>
      </c>
      <c r="B89" s="48" t="s">
        <v>16</v>
      </c>
      <c r="C89" s="27" t="s">
        <v>17</v>
      </c>
      <c r="D89" s="28" t="s">
        <v>18</v>
      </c>
      <c r="E89" s="28" t="s">
        <v>19</v>
      </c>
      <c r="F89" s="28" t="s">
        <v>20</v>
      </c>
      <c r="G89" s="477" t="s">
        <v>21</v>
      </c>
      <c r="H89" s="422" t="s">
        <v>22</v>
      </c>
    </row>
    <row r="90" spans="1:9" ht="72.599999999999994" customHeight="1" thickBot="1" x14ac:dyDescent="0.3">
      <c r="A90" s="543">
        <v>7</v>
      </c>
      <c r="B90" s="528">
        <v>27</v>
      </c>
      <c r="C90" s="460" t="s">
        <v>361</v>
      </c>
      <c r="D90" s="31" t="s">
        <v>362</v>
      </c>
      <c r="E90" s="31" t="s">
        <v>24</v>
      </c>
      <c r="F90" s="31" t="s">
        <v>25</v>
      </c>
      <c r="G90" s="32" t="s">
        <v>26</v>
      </c>
      <c r="H90" s="32"/>
    </row>
    <row r="91" spans="1:9" ht="33" thickTop="1" thickBot="1" x14ac:dyDescent="0.3">
      <c r="A91" s="532"/>
      <c r="B91" s="529"/>
      <c r="C91" s="546" t="s">
        <v>27</v>
      </c>
      <c r="D91" s="33" t="s">
        <v>28</v>
      </c>
      <c r="E91" s="34">
        <v>44572</v>
      </c>
      <c r="F91" s="549" t="s">
        <v>29</v>
      </c>
      <c r="G91" s="35" t="s">
        <v>30</v>
      </c>
      <c r="H91" s="36" t="s">
        <v>31</v>
      </c>
    </row>
    <row r="92" spans="1:9" ht="20.25" customHeight="1" thickTop="1" thickBot="1" x14ac:dyDescent="0.3">
      <c r="A92" s="532"/>
      <c r="B92" s="529"/>
      <c r="C92" s="547"/>
      <c r="D92" s="33" t="s">
        <v>32</v>
      </c>
      <c r="E92" s="31">
        <v>1</v>
      </c>
      <c r="F92" s="550"/>
      <c r="G92" s="35" t="s">
        <v>33</v>
      </c>
      <c r="H92" s="36" t="s">
        <v>34</v>
      </c>
    </row>
    <row r="93" spans="1:9" ht="20.25" customHeight="1" thickTop="1" thickBot="1" x14ac:dyDescent="0.3">
      <c r="A93" s="532"/>
      <c r="B93" s="529"/>
      <c r="C93" s="547"/>
      <c r="D93" s="33" t="s">
        <v>35</v>
      </c>
      <c r="E93" s="34">
        <v>44579</v>
      </c>
      <c r="F93" s="550"/>
      <c r="G93" s="35" t="s">
        <v>36</v>
      </c>
      <c r="H93" s="36" t="s">
        <v>34</v>
      </c>
    </row>
    <row r="94" spans="1:9" ht="20.25" customHeight="1" thickTop="1" thickBot="1" x14ac:dyDescent="0.3">
      <c r="A94" s="532"/>
      <c r="B94" s="529"/>
      <c r="C94" s="548"/>
      <c r="D94" s="33" t="s">
        <v>32</v>
      </c>
      <c r="E94" s="31">
        <v>1</v>
      </c>
      <c r="F94" s="551"/>
      <c r="G94" s="35" t="s">
        <v>37</v>
      </c>
      <c r="H94" s="36" t="s">
        <v>34</v>
      </c>
    </row>
    <row r="95" spans="1:9" ht="20.25" customHeight="1" thickTop="1" thickBot="1" x14ac:dyDescent="0.3">
      <c r="A95" s="532"/>
      <c r="B95" s="529"/>
      <c r="C95" s="461"/>
      <c r="D95" s="24"/>
      <c r="E95" s="433"/>
      <c r="F95" s="24"/>
      <c r="G95" s="25"/>
      <c r="H95" s="25"/>
    </row>
    <row r="96" spans="1:9" ht="48.75" thickTop="1" thickBot="1" x14ac:dyDescent="0.3">
      <c r="A96" s="532"/>
      <c r="B96" s="529"/>
      <c r="C96" s="235" t="s">
        <v>38</v>
      </c>
      <c r="D96" s="38" t="s">
        <v>39</v>
      </c>
      <c r="E96" s="38" t="s">
        <v>40</v>
      </c>
      <c r="F96" s="38" t="s">
        <v>41</v>
      </c>
      <c r="G96" s="39" t="s">
        <v>42</v>
      </c>
      <c r="H96" s="40" t="s">
        <v>43</v>
      </c>
    </row>
    <row r="97" spans="1:9" ht="35.450000000000003" customHeight="1" thickTop="1" thickBot="1" x14ac:dyDescent="0.3">
      <c r="A97" s="533"/>
      <c r="B97" s="530"/>
      <c r="C97" s="411">
        <v>72102201</v>
      </c>
      <c r="D97" s="412" t="s">
        <v>363</v>
      </c>
      <c r="E97" s="412" t="s">
        <v>267</v>
      </c>
      <c r="F97" s="412">
        <v>1</v>
      </c>
      <c r="G97" s="43">
        <v>50000</v>
      </c>
      <c r="H97" s="44">
        <f>F97*G97</f>
        <v>50000</v>
      </c>
      <c r="I97" s="264" t="s">
        <v>324</v>
      </c>
    </row>
    <row r="98" spans="1:9" ht="32.25" thickBot="1" x14ac:dyDescent="0.3">
      <c r="A98" s="393"/>
      <c r="B98" s="393"/>
      <c r="C98" s="230"/>
      <c r="D98" s="230"/>
      <c r="E98" s="435"/>
      <c r="F98" s="230"/>
      <c r="G98" s="45" t="s">
        <v>46</v>
      </c>
      <c r="H98" s="476">
        <f>SUM(H97:H97)</f>
        <v>50000</v>
      </c>
    </row>
    <row r="99" spans="1:9" ht="19.5" thickBot="1" x14ac:dyDescent="0.3">
      <c r="A99" s="392"/>
      <c r="B99" s="392"/>
      <c r="C99" s="389"/>
      <c r="D99" s="202"/>
      <c r="E99" s="440"/>
      <c r="F99" s="202"/>
      <c r="G99" s="472"/>
      <c r="H99" s="473"/>
    </row>
    <row r="100" spans="1:9" ht="48" thickBot="1" x14ac:dyDescent="0.3">
      <c r="A100" s="26" t="s">
        <v>15</v>
      </c>
      <c r="B100" s="26" t="s">
        <v>16</v>
      </c>
      <c r="C100" s="27" t="s">
        <v>17</v>
      </c>
      <c r="D100" s="28" t="s">
        <v>18</v>
      </c>
      <c r="E100" s="28" t="s">
        <v>19</v>
      </c>
      <c r="F100" s="478" t="s">
        <v>20</v>
      </c>
      <c r="G100" s="480" t="s">
        <v>21</v>
      </c>
      <c r="H100" s="403" t="s">
        <v>22</v>
      </c>
    </row>
    <row r="101" spans="1:9" ht="72.599999999999994" customHeight="1" thickBot="1" x14ac:dyDescent="0.3">
      <c r="A101" s="543">
        <v>8</v>
      </c>
      <c r="B101" s="544">
        <v>27</v>
      </c>
      <c r="C101" s="30" t="s">
        <v>334</v>
      </c>
      <c r="D101" s="31" t="s">
        <v>335</v>
      </c>
      <c r="E101" s="31" t="s">
        <v>24</v>
      </c>
      <c r="F101" s="31" t="s">
        <v>25</v>
      </c>
      <c r="G101" s="479" t="s">
        <v>470</v>
      </c>
      <c r="H101" s="479"/>
    </row>
    <row r="102" spans="1:9" ht="33" thickTop="1" thickBot="1" x14ac:dyDescent="0.3">
      <c r="A102" s="532"/>
      <c r="B102" s="535"/>
      <c r="C102" s="549" t="s">
        <v>27</v>
      </c>
      <c r="D102" s="33" t="s">
        <v>28</v>
      </c>
      <c r="E102" s="34">
        <v>44572</v>
      </c>
      <c r="F102" s="549" t="s">
        <v>29</v>
      </c>
      <c r="G102" s="35" t="s">
        <v>30</v>
      </c>
      <c r="H102" s="36" t="s">
        <v>31</v>
      </c>
    </row>
    <row r="103" spans="1:9" ht="20.25" customHeight="1" thickTop="1" thickBot="1" x14ac:dyDescent="0.3">
      <c r="A103" s="532"/>
      <c r="B103" s="535"/>
      <c r="C103" s="550"/>
      <c r="D103" s="33" t="s">
        <v>32</v>
      </c>
      <c r="E103" s="31">
        <v>1</v>
      </c>
      <c r="F103" s="550"/>
      <c r="G103" s="35" t="s">
        <v>33</v>
      </c>
      <c r="H103" s="36" t="s">
        <v>34</v>
      </c>
    </row>
    <row r="104" spans="1:9" ht="20.25" customHeight="1" thickTop="1" thickBot="1" x14ac:dyDescent="0.3">
      <c r="A104" s="532"/>
      <c r="B104" s="535"/>
      <c r="C104" s="550"/>
      <c r="D104" s="33" t="s">
        <v>35</v>
      </c>
      <c r="E104" s="34">
        <v>44579</v>
      </c>
      <c r="F104" s="550"/>
      <c r="G104" s="35" t="s">
        <v>36</v>
      </c>
      <c r="H104" s="36" t="s">
        <v>34</v>
      </c>
    </row>
    <row r="105" spans="1:9" ht="33.75" customHeight="1" thickTop="1" thickBot="1" x14ac:dyDescent="0.3">
      <c r="A105" s="532"/>
      <c r="B105" s="535"/>
      <c r="C105" s="551"/>
      <c r="D105" s="33" t="s">
        <v>32</v>
      </c>
      <c r="E105" s="31">
        <v>1</v>
      </c>
      <c r="F105" s="551"/>
      <c r="G105" s="35" t="s">
        <v>37</v>
      </c>
      <c r="H105" s="36" t="s">
        <v>34</v>
      </c>
    </row>
    <row r="106" spans="1:9" ht="20.25" customHeight="1" thickTop="1" thickBot="1" x14ac:dyDescent="0.3">
      <c r="A106" s="532"/>
      <c r="B106" s="535"/>
      <c r="C106" s="24"/>
      <c r="D106" s="24"/>
      <c r="E106" s="433"/>
      <c r="F106" s="24"/>
      <c r="G106" s="25"/>
      <c r="H106" s="25"/>
    </row>
    <row r="107" spans="1:9" ht="48.75" thickTop="1" thickBot="1" x14ac:dyDescent="0.3">
      <c r="A107" s="532"/>
      <c r="B107" s="535"/>
      <c r="C107" s="37" t="s">
        <v>38</v>
      </c>
      <c r="D107" s="38" t="s">
        <v>39</v>
      </c>
      <c r="E107" s="38" t="s">
        <v>40</v>
      </c>
      <c r="F107" s="38" t="s">
        <v>41</v>
      </c>
      <c r="G107" s="39" t="s">
        <v>42</v>
      </c>
      <c r="H107" s="40" t="s">
        <v>43</v>
      </c>
    </row>
    <row r="108" spans="1:9" ht="35.450000000000003" customHeight="1" thickTop="1" thickBot="1" x14ac:dyDescent="0.3">
      <c r="A108" s="533"/>
      <c r="B108" s="536"/>
      <c r="C108" s="41">
        <v>81111812</v>
      </c>
      <c r="D108" s="42" t="s">
        <v>56</v>
      </c>
      <c r="E108" s="42" t="s">
        <v>267</v>
      </c>
      <c r="F108" s="42">
        <v>1</v>
      </c>
      <c r="G108" s="43">
        <v>150000</v>
      </c>
      <c r="H108" s="44">
        <f>F108*G108</f>
        <v>150000</v>
      </c>
      <c r="I108" s="264" t="s">
        <v>324</v>
      </c>
    </row>
    <row r="109" spans="1:9" ht="32.25" thickBot="1" x14ac:dyDescent="0.3">
      <c r="A109" s="392"/>
      <c r="B109" s="391"/>
      <c r="C109" s="201"/>
      <c r="D109" s="201"/>
      <c r="E109" s="434"/>
      <c r="F109" s="202"/>
      <c r="G109" s="45" t="s">
        <v>46</v>
      </c>
      <c r="H109" s="380">
        <f>SUM(H108:H108)</f>
        <v>150000</v>
      </c>
    </row>
    <row r="110" spans="1:9" ht="48" thickBot="1" x14ac:dyDescent="0.3">
      <c r="A110" s="48" t="s">
        <v>15</v>
      </c>
      <c r="B110" s="48" t="s">
        <v>16</v>
      </c>
      <c r="C110" s="27" t="s">
        <v>17</v>
      </c>
      <c r="D110" s="28" t="s">
        <v>18</v>
      </c>
      <c r="E110" s="28" t="s">
        <v>19</v>
      </c>
      <c r="F110" s="28" t="s">
        <v>20</v>
      </c>
      <c r="G110" s="29" t="s">
        <v>21</v>
      </c>
      <c r="H110" s="29" t="s">
        <v>22</v>
      </c>
    </row>
    <row r="111" spans="1:9" ht="72.599999999999994" customHeight="1" thickTop="1" thickBot="1" x14ac:dyDescent="0.3">
      <c r="A111" s="525">
        <v>9</v>
      </c>
      <c r="B111" s="528">
        <v>27</v>
      </c>
      <c r="C111" s="460" t="s">
        <v>336</v>
      </c>
      <c r="D111" s="31" t="s">
        <v>337</v>
      </c>
      <c r="E111" s="31" t="s">
        <v>24</v>
      </c>
      <c r="F111" s="31" t="s">
        <v>25</v>
      </c>
      <c r="G111" s="32" t="s">
        <v>26</v>
      </c>
      <c r="H111" s="32"/>
    </row>
    <row r="112" spans="1:9" ht="33" thickTop="1" thickBot="1" x14ac:dyDescent="0.3">
      <c r="A112" s="526"/>
      <c r="B112" s="529"/>
      <c r="C112" s="546" t="s">
        <v>27</v>
      </c>
      <c r="D112" s="33" t="s">
        <v>28</v>
      </c>
      <c r="E112" s="34">
        <v>44572</v>
      </c>
      <c r="F112" s="549" t="s">
        <v>29</v>
      </c>
      <c r="G112" s="35" t="s">
        <v>30</v>
      </c>
      <c r="H112" s="36" t="s">
        <v>31</v>
      </c>
    </row>
    <row r="113" spans="1:9" ht="20.25" customHeight="1" thickTop="1" thickBot="1" x14ac:dyDescent="0.3">
      <c r="A113" s="526"/>
      <c r="B113" s="529"/>
      <c r="C113" s="547"/>
      <c r="D113" s="33" t="s">
        <v>32</v>
      </c>
      <c r="E113" s="31">
        <v>1</v>
      </c>
      <c r="F113" s="550"/>
      <c r="G113" s="35" t="s">
        <v>33</v>
      </c>
      <c r="H113" s="36" t="s">
        <v>34</v>
      </c>
    </row>
    <row r="114" spans="1:9" ht="20.25" customHeight="1" thickTop="1" thickBot="1" x14ac:dyDescent="0.3">
      <c r="A114" s="526"/>
      <c r="B114" s="529"/>
      <c r="C114" s="547"/>
      <c r="D114" s="33" t="s">
        <v>35</v>
      </c>
      <c r="E114" s="34">
        <v>44579</v>
      </c>
      <c r="F114" s="550"/>
      <c r="G114" s="35" t="s">
        <v>36</v>
      </c>
      <c r="H114" s="36" t="s">
        <v>34</v>
      </c>
    </row>
    <row r="115" spans="1:9" ht="33" customHeight="1" thickTop="1" thickBot="1" x14ac:dyDescent="0.3">
      <c r="A115" s="526"/>
      <c r="B115" s="529"/>
      <c r="C115" s="548"/>
      <c r="D115" s="33" t="s">
        <v>32</v>
      </c>
      <c r="E115" s="31">
        <v>1</v>
      </c>
      <c r="F115" s="551"/>
      <c r="G115" s="35" t="s">
        <v>37</v>
      </c>
      <c r="H115" s="36" t="s">
        <v>34</v>
      </c>
    </row>
    <row r="116" spans="1:9" ht="20.25" customHeight="1" thickTop="1" thickBot="1" x14ac:dyDescent="0.3">
      <c r="A116" s="526"/>
      <c r="B116" s="529"/>
      <c r="C116" s="461"/>
      <c r="D116" s="24"/>
      <c r="E116" s="433"/>
      <c r="F116" s="24"/>
      <c r="G116" s="25"/>
      <c r="H116" s="25"/>
    </row>
    <row r="117" spans="1:9" ht="48.75" thickTop="1" thickBot="1" x14ac:dyDescent="0.3">
      <c r="A117" s="526"/>
      <c r="B117" s="529"/>
      <c r="C117" s="235" t="s">
        <v>38</v>
      </c>
      <c r="D117" s="38" t="s">
        <v>39</v>
      </c>
      <c r="E117" s="38" t="s">
        <v>40</v>
      </c>
      <c r="F117" s="38" t="s">
        <v>41</v>
      </c>
      <c r="G117" s="39" t="s">
        <v>42</v>
      </c>
      <c r="H117" s="40" t="s">
        <v>43</v>
      </c>
    </row>
    <row r="118" spans="1:9" ht="35.450000000000003" customHeight="1" thickTop="1" thickBot="1" x14ac:dyDescent="0.3">
      <c r="A118" s="526"/>
      <c r="B118" s="529"/>
      <c r="C118" s="189">
        <v>81111812</v>
      </c>
      <c r="D118" s="42" t="s">
        <v>56</v>
      </c>
      <c r="E118" s="42" t="s">
        <v>267</v>
      </c>
      <c r="F118" s="42">
        <v>1</v>
      </c>
      <c r="G118" s="43">
        <v>100000</v>
      </c>
      <c r="H118" s="44">
        <f>F118*G118</f>
        <v>100000</v>
      </c>
      <c r="I118" s="264" t="s">
        <v>324</v>
      </c>
    </row>
    <row r="119" spans="1:9" ht="35.450000000000003" customHeight="1" thickBot="1" x14ac:dyDescent="0.3">
      <c r="A119" s="527"/>
      <c r="B119" s="530"/>
      <c r="C119" s="189">
        <v>81111812</v>
      </c>
      <c r="D119" s="42" t="s">
        <v>56</v>
      </c>
      <c r="E119" s="42" t="s">
        <v>267</v>
      </c>
      <c r="F119" s="42">
        <v>1</v>
      </c>
      <c r="G119" s="43">
        <v>70000</v>
      </c>
      <c r="H119" s="44">
        <f>F119*G119</f>
        <v>70000</v>
      </c>
      <c r="I119" s="264" t="s">
        <v>228</v>
      </c>
    </row>
    <row r="120" spans="1:9" ht="32.25" thickBot="1" x14ac:dyDescent="0.3">
      <c r="A120" s="393"/>
      <c r="B120" s="394"/>
      <c r="C120" s="481"/>
      <c r="D120" s="481"/>
      <c r="E120" s="482"/>
      <c r="F120" s="231"/>
      <c r="G120" s="45" t="s">
        <v>46</v>
      </c>
      <c r="H120" s="476">
        <f>SUM(H118:H119)</f>
        <v>170000</v>
      </c>
    </row>
    <row r="121" spans="1:9" ht="18.75" x14ac:dyDescent="0.25">
      <c r="A121" s="399"/>
      <c r="B121" s="399"/>
      <c r="C121" s="483"/>
      <c r="D121" s="483"/>
      <c r="E121" s="484"/>
      <c r="F121" s="483"/>
      <c r="G121" s="472"/>
      <c r="H121" s="473"/>
    </row>
    <row r="122" spans="1:9" ht="47.25" x14ac:dyDescent="0.25">
      <c r="A122" s="486" t="s">
        <v>15</v>
      </c>
      <c r="B122" s="487" t="s">
        <v>16</v>
      </c>
      <c r="C122" s="488" t="s">
        <v>17</v>
      </c>
      <c r="D122" s="489" t="s">
        <v>18</v>
      </c>
      <c r="E122" s="489" t="s">
        <v>19</v>
      </c>
      <c r="F122" s="489" t="s">
        <v>20</v>
      </c>
      <c r="G122" s="490" t="s">
        <v>21</v>
      </c>
      <c r="H122" s="491" t="s">
        <v>22</v>
      </c>
    </row>
    <row r="123" spans="1:9" ht="72.599999999999994" customHeight="1" thickBot="1" x14ac:dyDescent="0.3">
      <c r="A123" s="525">
        <v>10</v>
      </c>
      <c r="B123" s="528">
        <v>27</v>
      </c>
      <c r="C123" s="492" t="s">
        <v>338</v>
      </c>
      <c r="D123" s="78" t="s">
        <v>339</v>
      </c>
      <c r="E123" s="78" t="s">
        <v>24</v>
      </c>
      <c r="F123" s="78" t="s">
        <v>25</v>
      </c>
      <c r="G123" s="479" t="s">
        <v>26</v>
      </c>
      <c r="H123" s="479"/>
    </row>
    <row r="124" spans="1:9" ht="33" thickTop="1" thickBot="1" x14ac:dyDescent="0.3">
      <c r="A124" s="526"/>
      <c r="B124" s="529"/>
      <c r="C124" s="546" t="s">
        <v>27</v>
      </c>
      <c r="D124" s="33" t="s">
        <v>28</v>
      </c>
      <c r="E124" s="34">
        <v>44572</v>
      </c>
      <c r="F124" s="549" t="s">
        <v>29</v>
      </c>
      <c r="G124" s="35" t="s">
        <v>30</v>
      </c>
      <c r="H124" s="36" t="s">
        <v>31</v>
      </c>
    </row>
    <row r="125" spans="1:9" ht="20.25" customHeight="1" thickTop="1" thickBot="1" x14ac:dyDescent="0.3">
      <c r="A125" s="526"/>
      <c r="B125" s="529"/>
      <c r="C125" s="547"/>
      <c r="D125" s="33" t="s">
        <v>32</v>
      </c>
      <c r="E125" s="31">
        <v>1</v>
      </c>
      <c r="F125" s="550"/>
      <c r="G125" s="35" t="s">
        <v>33</v>
      </c>
      <c r="H125" s="36" t="s">
        <v>34</v>
      </c>
    </row>
    <row r="126" spans="1:9" ht="20.25" customHeight="1" thickTop="1" thickBot="1" x14ac:dyDescent="0.3">
      <c r="A126" s="526"/>
      <c r="B126" s="529"/>
      <c r="C126" s="547"/>
      <c r="D126" s="33" t="s">
        <v>35</v>
      </c>
      <c r="E126" s="34">
        <v>44579</v>
      </c>
      <c r="F126" s="550"/>
      <c r="G126" s="35" t="s">
        <v>36</v>
      </c>
      <c r="H126" s="36" t="s">
        <v>34</v>
      </c>
    </row>
    <row r="127" spans="1:9" ht="30.75" customHeight="1" thickTop="1" thickBot="1" x14ac:dyDescent="0.3">
      <c r="A127" s="526"/>
      <c r="B127" s="529"/>
      <c r="C127" s="548"/>
      <c r="D127" s="33" t="s">
        <v>32</v>
      </c>
      <c r="E127" s="31">
        <v>1</v>
      </c>
      <c r="F127" s="551"/>
      <c r="G127" s="35" t="s">
        <v>37</v>
      </c>
      <c r="H127" s="36" t="s">
        <v>34</v>
      </c>
    </row>
    <row r="128" spans="1:9" ht="20.25" customHeight="1" thickTop="1" thickBot="1" x14ac:dyDescent="0.3">
      <c r="A128" s="526"/>
      <c r="B128" s="529"/>
      <c r="C128" s="461"/>
      <c r="D128" s="24"/>
      <c r="E128" s="433"/>
      <c r="F128" s="24"/>
      <c r="G128" s="25"/>
      <c r="H128" s="25"/>
    </row>
    <row r="129" spans="1:9" ht="48.75" thickTop="1" thickBot="1" x14ac:dyDescent="0.3">
      <c r="A129" s="526"/>
      <c r="B129" s="529"/>
      <c r="C129" s="462" t="s">
        <v>38</v>
      </c>
      <c r="D129" s="91" t="s">
        <v>39</v>
      </c>
      <c r="E129" s="91" t="s">
        <v>40</v>
      </c>
      <c r="F129" s="91" t="s">
        <v>41</v>
      </c>
      <c r="G129" s="40" t="s">
        <v>42</v>
      </c>
      <c r="H129" s="40" t="s">
        <v>43</v>
      </c>
    </row>
    <row r="130" spans="1:9" ht="30.6" customHeight="1" thickBot="1" x14ac:dyDescent="0.3">
      <c r="A130" s="527"/>
      <c r="B130" s="530"/>
      <c r="C130" s="493">
        <v>85161501</v>
      </c>
      <c r="D130" s="236" t="s">
        <v>340</v>
      </c>
      <c r="E130" s="236" t="s">
        <v>44</v>
      </c>
      <c r="F130" s="236">
        <v>1</v>
      </c>
      <c r="G130" s="237">
        <v>100000</v>
      </c>
      <c r="H130" s="187">
        <f>F130*G130</f>
        <v>100000</v>
      </c>
      <c r="I130" s="264" t="s">
        <v>228</v>
      </c>
    </row>
    <row r="131" spans="1:9" ht="32.25" thickBot="1" x14ac:dyDescent="0.3">
      <c r="A131" s="393"/>
      <c r="B131" s="394"/>
      <c r="C131" s="481"/>
      <c r="D131" s="481"/>
      <c r="E131" s="482"/>
      <c r="F131" s="231"/>
      <c r="G131" s="45" t="s">
        <v>46</v>
      </c>
      <c r="H131" s="476">
        <f>SUM(H130:H130)</f>
        <v>100000</v>
      </c>
    </row>
    <row r="132" spans="1:9" s="405" customFormat="1" ht="18.75" x14ac:dyDescent="0.25">
      <c r="A132" s="393"/>
      <c r="B132" s="393"/>
      <c r="C132" s="483"/>
      <c r="D132" s="483"/>
      <c r="E132" s="484"/>
      <c r="F132" s="483"/>
      <c r="G132" s="472"/>
      <c r="H132" s="494"/>
      <c r="I132" s="404"/>
    </row>
    <row r="133" spans="1:9" ht="47.25" x14ac:dyDescent="0.25">
      <c r="A133" s="495" t="s">
        <v>15</v>
      </c>
      <c r="B133" s="495" t="s">
        <v>16</v>
      </c>
      <c r="C133" s="496" t="s">
        <v>17</v>
      </c>
      <c r="D133" s="496" t="s">
        <v>18</v>
      </c>
      <c r="E133" s="496" t="s">
        <v>19</v>
      </c>
      <c r="F133" s="496" t="s">
        <v>20</v>
      </c>
      <c r="G133" s="497" t="s">
        <v>21</v>
      </c>
      <c r="H133" s="497" t="s">
        <v>22</v>
      </c>
    </row>
    <row r="134" spans="1:9" ht="79.900000000000006" customHeight="1" thickBot="1" x14ac:dyDescent="0.3">
      <c r="A134" s="525">
        <v>11</v>
      </c>
      <c r="B134" s="528">
        <v>27</v>
      </c>
      <c r="C134" s="492" t="s">
        <v>341</v>
      </c>
      <c r="D134" s="78" t="s">
        <v>342</v>
      </c>
      <c r="E134" s="78" t="s">
        <v>24</v>
      </c>
      <c r="F134" s="78" t="s">
        <v>474</v>
      </c>
      <c r="G134" s="479" t="s">
        <v>26</v>
      </c>
      <c r="H134" s="479"/>
    </row>
    <row r="135" spans="1:9" ht="33" thickTop="1" thickBot="1" x14ac:dyDescent="0.3">
      <c r="A135" s="526"/>
      <c r="B135" s="529"/>
      <c r="C135" s="546" t="s">
        <v>27</v>
      </c>
      <c r="D135" s="33" t="s">
        <v>28</v>
      </c>
      <c r="E135" s="34">
        <v>44572</v>
      </c>
      <c r="F135" s="549" t="s">
        <v>29</v>
      </c>
      <c r="G135" s="35" t="s">
        <v>30</v>
      </c>
      <c r="H135" s="36" t="s">
        <v>31</v>
      </c>
    </row>
    <row r="136" spans="1:9" ht="20.25" customHeight="1" thickTop="1" thickBot="1" x14ac:dyDescent="0.3">
      <c r="A136" s="526"/>
      <c r="B136" s="529"/>
      <c r="C136" s="547"/>
      <c r="D136" s="33" t="s">
        <v>32</v>
      </c>
      <c r="E136" s="31">
        <v>1</v>
      </c>
      <c r="F136" s="550"/>
      <c r="G136" s="35" t="s">
        <v>33</v>
      </c>
      <c r="H136" s="36" t="s">
        <v>34</v>
      </c>
    </row>
    <row r="137" spans="1:9" ht="20.25" customHeight="1" thickTop="1" thickBot="1" x14ac:dyDescent="0.3">
      <c r="A137" s="526"/>
      <c r="B137" s="529"/>
      <c r="C137" s="547"/>
      <c r="D137" s="33" t="s">
        <v>35</v>
      </c>
      <c r="E137" s="34">
        <v>44607</v>
      </c>
      <c r="F137" s="550"/>
      <c r="G137" s="35" t="s">
        <v>36</v>
      </c>
      <c r="H137" s="36" t="s">
        <v>34</v>
      </c>
    </row>
    <row r="138" spans="1:9" ht="30.75" customHeight="1" thickTop="1" thickBot="1" x14ac:dyDescent="0.3">
      <c r="A138" s="526"/>
      <c r="B138" s="529"/>
      <c r="C138" s="548"/>
      <c r="D138" s="33" t="s">
        <v>32</v>
      </c>
      <c r="E138" s="31">
        <v>1</v>
      </c>
      <c r="F138" s="551"/>
      <c r="G138" s="35" t="s">
        <v>37</v>
      </c>
      <c r="H138" s="36" t="s">
        <v>34</v>
      </c>
    </row>
    <row r="139" spans="1:9" ht="20.25" customHeight="1" thickTop="1" thickBot="1" x14ac:dyDescent="0.3">
      <c r="A139" s="526"/>
      <c r="B139" s="529"/>
      <c r="C139" s="461"/>
      <c r="D139" s="24"/>
      <c r="E139" s="433"/>
      <c r="F139" s="24"/>
      <c r="G139" s="25"/>
      <c r="H139" s="25"/>
    </row>
    <row r="140" spans="1:9" ht="48.75" thickTop="1" thickBot="1" x14ac:dyDescent="0.3">
      <c r="A140" s="526"/>
      <c r="B140" s="529"/>
      <c r="C140" s="462" t="s">
        <v>38</v>
      </c>
      <c r="D140" s="91" t="s">
        <v>39</v>
      </c>
      <c r="E140" s="91" t="s">
        <v>40</v>
      </c>
      <c r="F140" s="91" t="s">
        <v>41</v>
      </c>
      <c r="G140" s="40" t="s">
        <v>42</v>
      </c>
      <c r="H140" s="40" t="s">
        <v>43</v>
      </c>
    </row>
    <row r="141" spans="1:9" ht="30.6" customHeight="1" x14ac:dyDescent="0.25">
      <c r="A141" s="526"/>
      <c r="B141" s="529"/>
      <c r="C141" s="498">
        <v>78180101</v>
      </c>
      <c r="D141" s="207" t="s">
        <v>58</v>
      </c>
      <c r="E141" s="207" t="s">
        <v>44</v>
      </c>
      <c r="F141" s="207">
        <v>1</v>
      </c>
      <c r="G141" s="224">
        <v>220000</v>
      </c>
      <c r="H141" s="225">
        <f t="shared" ref="H141:H148" si="2">F141*G141</f>
        <v>220000</v>
      </c>
      <c r="I141" s="263" t="s">
        <v>324</v>
      </c>
    </row>
    <row r="142" spans="1:9" ht="30.6" customHeight="1" x14ac:dyDescent="0.25">
      <c r="A142" s="526"/>
      <c r="B142" s="529"/>
      <c r="C142" s="363">
        <v>78180101</v>
      </c>
      <c r="D142" s="97" t="s">
        <v>58</v>
      </c>
      <c r="E142" s="97" t="s">
        <v>44</v>
      </c>
      <c r="F142" s="97">
        <v>1</v>
      </c>
      <c r="G142" s="223">
        <v>500000</v>
      </c>
      <c r="H142" s="229">
        <f t="shared" si="2"/>
        <v>500000</v>
      </c>
      <c r="I142" s="263" t="s">
        <v>324</v>
      </c>
    </row>
    <row r="143" spans="1:9" ht="30.6" customHeight="1" x14ac:dyDescent="0.25">
      <c r="A143" s="526"/>
      <c r="B143" s="529"/>
      <c r="C143" s="363">
        <v>78180101</v>
      </c>
      <c r="D143" s="97" t="s">
        <v>58</v>
      </c>
      <c r="E143" s="97" t="s">
        <v>44</v>
      </c>
      <c r="F143" s="97">
        <v>1</v>
      </c>
      <c r="G143" s="223">
        <v>200000</v>
      </c>
      <c r="H143" s="229">
        <f t="shared" si="2"/>
        <v>200000</v>
      </c>
      <c r="I143" s="263" t="s">
        <v>238</v>
      </c>
    </row>
    <row r="144" spans="1:9" ht="30.6" customHeight="1" x14ac:dyDescent="0.25">
      <c r="A144" s="526"/>
      <c r="B144" s="529"/>
      <c r="C144" s="363">
        <v>78180101</v>
      </c>
      <c r="D144" s="97" t="s">
        <v>58</v>
      </c>
      <c r="E144" s="97" t="s">
        <v>44</v>
      </c>
      <c r="F144" s="97">
        <v>1</v>
      </c>
      <c r="G144" s="223">
        <v>150000</v>
      </c>
      <c r="H144" s="229">
        <f t="shared" si="2"/>
        <v>150000</v>
      </c>
      <c r="I144" s="263" t="s">
        <v>238</v>
      </c>
    </row>
    <row r="145" spans="1:10" ht="30.6" customHeight="1" x14ac:dyDescent="0.25">
      <c r="A145" s="526"/>
      <c r="B145" s="529"/>
      <c r="C145" s="363">
        <v>78180101</v>
      </c>
      <c r="D145" s="97" t="s">
        <v>58</v>
      </c>
      <c r="E145" s="97" t="s">
        <v>44</v>
      </c>
      <c r="F145" s="97">
        <v>1</v>
      </c>
      <c r="G145" s="223">
        <v>244000</v>
      </c>
      <c r="H145" s="229">
        <f t="shared" si="2"/>
        <v>244000</v>
      </c>
      <c r="I145" s="263" t="s">
        <v>228</v>
      </c>
    </row>
    <row r="146" spans="1:10" ht="30.6" customHeight="1" x14ac:dyDescent="0.25">
      <c r="A146" s="526"/>
      <c r="B146" s="529"/>
      <c r="C146" s="363">
        <v>78180101</v>
      </c>
      <c r="D146" s="97" t="s">
        <v>58</v>
      </c>
      <c r="E146" s="97" t="s">
        <v>44</v>
      </c>
      <c r="F146" s="97">
        <v>1</v>
      </c>
      <c r="G146" s="223">
        <v>170000</v>
      </c>
      <c r="H146" s="229">
        <f t="shared" si="2"/>
        <v>170000</v>
      </c>
      <c r="I146" s="263" t="s">
        <v>228</v>
      </c>
    </row>
    <row r="147" spans="1:10" ht="30.6" customHeight="1" x14ac:dyDescent="0.25">
      <c r="A147" s="526"/>
      <c r="B147" s="529"/>
      <c r="C147" s="363">
        <v>78180101</v>
      </c>
      <c r="D147" s="97" t="s">
        <v>58</v>
      </c>
      <c r="E147" s="97" t="s">
        <v>44</v>
      </c>
      <c r="F147" s="97">
        <v>1</v>
      </c>
      <c r="G147" s="223">
        <v>320000</v>
      </c>
      <c r="H147" s="229">
        <f t="shared" si="2"/>
        <v>320000</v>
      </c>
      <c r="I147" s="263" t="s">
        <v>162</v>
      </c>
    </row>
    <row r="148" spans="1:10" ht="30.6" customHeight="1" thickBot="1" x14ac:dyDescent="0.3">
      <c r="A148" s="527"/>
      <c r="B148" s="530"/>
      <c r="C148" s="363">
        <v>78180101</v>
      </c>
      <c r="D148" s="97" t="s">
        <v>58</v>
      </c>
      <c r="E148" s="97"/>
      <c r="F148" s="97">
        <v>1</v>
      </c>
      <c r="G148" s="292">
        <v>155000</v>
      </c>
      <c r="H148" s="293">
        <f t="shared" si="2"/>
        <v>155000</v>
      </c>
      <c r="I148" s="263" t="s">
        <v>281</v>
      </c>
    </row>
    <row r="149" spans="1:10" ht="32.25" thickBot="1" x14ac:dyDescent="0.3">
      <c r="A149" s="393"/>
      <c r="B149" s="394"/>
      <c r="C149" s="481"/>
      <c r="D149" s="481"/>
      <c r="E149" s="482"/>
      <c r="F149" s="231"/>
      <c r="G149" s="45" t="s">
        <v>46</v>
      </c>
      <c r="H149" s="476">
        <f>SUM(H141:H148)</f>
        <v>1959000</v>
      </c>
    </row>
    <row r="150" spans="1:10" ht="18.75" x14ac:dyDescent="0.25">
      <c r="A150" s="393"/>
      <c r="B150" s="394"/>
      <c r="C150" s="230"/>
      <c r="D150" s="230"/>
      <c r="E150" s="435"/>
      <c r="F150" s="230"/>
      <c r="G150" s="472"/>
      <c r="H150" s="473"/>
    </row>
    <row r="151" spans="1:10" ht="47.25" x14ac:dyDescent="0.25">
      <c r="A151" s="486" t="s">
        <v>15</v>
      </c>
      <c r="B151" s="487" t="s">
        <v>16</v>
      </c>
      <c r="C151" s="488" t="s">
        <v>17</v>
      </c>
      <c r="D151" s="489" t="s">
        <v>18</v>
      </c>
      <c r="E151" s="489" t="s">
        <v>19</v>
      </c>
      <c r="F151" s="489" t="s">
        <v>20</v>
      </c>
      <c r="G151" s="490" t="s">
        <v>21</v>
      </c>
      <c r="H151" s="491" t="s">
        <v>22</v>
      </c>
    </row>
    <row r="152" spans="1:10" ht="79.5" thickBot="1" x14ac:dyDescent="0.3">
      <c r="A152" s="531">
        <v>12</v>
      </c>
      <c r="B152" s="534">
        <v>27</v>
      </c>
      <c r="C152" s="485" t="s">
        <v>59</v>
      </c>
      <c r="D152" s="78" t="s">
        <v>343</v>
      </c>
      <c r="E152" s="78" t="s">
        <v>24</v>
      </c>
      <c r="F152" s="78" t="s">
        <v>25</v>
      </c>
      <c r="G152" s="479" t="s">
        <v>52</v>
      </c>
      <c r="H152" s="479"/>
    </row>
    <row r="153" spans="1:10" ht="33" thickTop="1" thickBot="1" x14ac:dyDescent="0.3">
      <c r="A153" s="532"/>
      <c r="B153" s="535"/>
      <c r="C153" s="549" t="s">
        <v>27</v>
      </c>
      <c r="D153" s="33" t="s">
        <v>28</v>
      </c>
      <c r="E153" s="34">
        <v>44719</v>
      </c>
      <c r="F153" s="549" t="s">
        <v>29</v>
      </c>
      <c r="G153" s="35" t="s">
        <v>30</v>
      </c>
      <c r="H153" s="32" t="s">
        <v>31</v>
      </c>
    </row>
    <row r="154" spans="1:10" ht="20.25" customHeight="1" thickTop="1" thickBot="1" x14ac:dyDescent="0.3">
      <c r="A154" s="532"/>
      <c r="B154" s="535"/>
      <c r="C154" s="550"/>
      <c r="D154" s="33" t="s">
        <v>32</v>
      </c>
      <c r="E154" s="31">
        <v>2</v>
      </c>
      <c r="F154" s="550"/>
      <c r="G154" s="35" t="s">
        <v>33</v>
      </c>
      <c r="H154" s="36" t="s">
        <v>34</v>
      </c>
    </row>
    <row r="155" spans="1:10" ht="20.25" customHeight="1" thickTop="1" thickBot="1" x14ac:dyDescent="0.3">
      <c r="A155" s="532"/>
      <c r="B155" s="535"/>
      <c r="C155" s="550"/>
      <c r="D155" s="33" t="s">
        <v>35</v>
      </c>
      <c r="E155" s="34">
        <v>44726</v>
      </c>
      <c r="F155" s="550"/>
      <c r="G155" s="35" t="s">
        <v>36</v>
      </c>
      <c r="H155" s="36" t="s">
        <v>34</v>
      </c>
    </row>
    <row r="156" spans="1:10" ht="31.5" customHeight="1" thickTop="1" thickBot="1" x14ac:dyDescent="0.3">
      <c r="A156" s="532"/>
      <c r="B156" s="535"/>
      <c r="C156" s="551"/>
      <c r="D156" s="33" t="s">
        <v>32</v>
      </c>
      <c r="E156" s="31">
        <v>2</v>
      </c>
      <c r="F156" s="551"/>
      <c r="G156" s="35" t="s">
        <v>37</v>
      </c>
      <c r="H156" s="36" t="s">
        <v>34</v>
      </c>
    </row>
    <row r="157" spans="1:10" ht="20.25" customHeight="1" thickTop="1" thickBot="1" x14ac:dyDescent="0.3">
      <c r="A157" s="532"/>
      <c r="B157" s="535"/>
      <c r="C157" s="57"/>
      <c r="D157" s="57"/>
      <c r="E157" s="437"/>
      <c r="F157" s="57"/>
      <c r="G157" s="58"/>
      <c r="H157" s="58"/>
    </row>
    <row r="158" spans="1:10" ht="48.75" thickTop="1" thickBot="1" x14ac:dyDescent="0.3">
      <c r="A158" s="532"/>
      <c r="B158" s="535"/>
      <c r="C158" s="90" t="s">
        <v>38</v>
      </c>
      <c r="D158" s="91" t="s">
        <v>39</v>
      </c>
      <c r="E158" s="91" t="s">
        <v>40</v>
      </c>
      <c r="F158" s="91" t="s">
        <v>41</v>
      </c>
      <c r="G158" s="39" t="s">
        <v>42</v>
      </c>
      <c r="H158" s="39" t="s">
        <v>43</v>
      </c>
    </row>
    <row r="159" spans="1:10" ht="48.75" customHeight="1" thickTop="1" thickBot="1" x14ac:dyDescent="0.3">
      <c r="A159" s="532"/>
      <c r="B159" s="535"/>
      <c r="C159" s="97">
        <v>72102305</v>
      </c>
      <c r="D159" s="97" t="s">
        <v>53</v>
      </c>
      <c r="E159" s="97" t="s">
        <v>267</v>
      </c>
      <c r="F159" s="97">
        <v>2</v>
      </c>
      <c r="G159" s="192">
        <v>60000</v>
      </c>
      <c r="H159" s="70">
        <f>F159*G159</f>
        <v>120000</v>
      </c>
      <c r="I159" s="263" t="s">
        <v>324</v>
      </c>
    </row>
    <row r="160" spans="1:10" ht="48.75" customHeight="1" thickBot="1" x14ac:dyDescent="0.3">
      <c r="A160" s="532"/>
      <c r="B160" s="535"/>
      <c r="C160" s="195">
        <v>72102305</v>
      </c>
      <c r="D160" s="195" t="s">
        <v>53</v>
      </c>
      <c r="E160" s="195" t="s">
        <v>44</v>
      </c>
      <c r="F160" s="195">
        <v>1</v>
      </c>
      <c r="G160" s="203">
        <v>20000</v>
      </c>
      <c r="H160" s="70">
        <f t="shared" ref="H160:H161" si="3">F160*G160</f>
        <v>20000</v>
      </c>
      <c r="I160" s="239" t="s">
        <v>281</v>
      </c>
      <c r="J160" s="169"/>
    </row>
    <row r="161" spans="1:10" ht="48.75" customHeight="1" thickBot="1" x14ac:dyDescent="0.3">
      <c r="A161" s="533"/>
      <c r="B161" s="536"/>
      <c r="C161" s="195">
        <v>72102305</v>
      </c>
      <c r="D161" s="195" t="s">
        <v>53</v>
      </c>
      <c r="E161" s="195" t="s">
        <v>44</v>
      </c>
      <c r="F161" s="195">
        <v>1</v>
      </c>
      <c r="G161" s="203">
        <v>124600</v>
      </c>
      <c r="H161" s="70">
        <f t="shared" si="3"/>
        <v>124600</v>
      </c>
      <c r="I161" s="240" t="s">
        <v>228</v>
      </c>
      <c r="J161" s="238"/>
    </row>
    <row r="162" spans="1:10" ht="32.25" thickBot="1" x14ac:dyDescent="0.3">
      <c r="A162" s="393"/>
      <c r="B162" s="394"/>
      <c r="C162" s="188"/>
      <c r="D162" s="188"/>
      <c r="E162" s="444"/>
      <c r="F162" s="194"/>
      <c r="G162" s="71" t="s">
        <v>46</v>
      </c>
      <c r="H162" s="367">
        <f>SUM(H159:H161)</f>
        <v>264600</v>
      </c>
    </row>
    <row r="163" spans="1:10" s="405" customFormat="1" ht="19.5" thickBot="1" x14ac:dyDescent="0.3">
      <c r="A163" s="393"/>
      <c r="B163" s="393"/>
      <c r="C163" s="410"/>
      <c r="D163" s="499"/>
      <c r="E163" s="500"/>
      <c r="F163" s="499"/>
      <c r="G163" s="501"/>
      <c r="H163" s="502"/>
      <c r="I163" s="404"/>
    </row>
    <row r="164" spans="1:10" ht="48" thickBot="1" x14ac:dyDescent="0.3">
      <c r="A164" s="417" t="s">
        <v>15</v>
      </c>
      <c r="B164" s="417" t="s">
        <v>16</v>
      </c>
      <c r="C164" s="27" t="s">
        <v>17</v>
      </c>
      <c r="D164" s="28" t="s">
        <v>18</v>
      </c>
      <c r="E164" s="28" t="s">
        <v>19</v>
      </c>
      <c r="F164" s="28" t="s">
        <v>20</v>
      </c>
      <c r="G164" s="29" t="s">
        <v>21</v>
      </c>
      <c r="H164" s="29" t="s">
        <v>22</v>
      </c>
    </row>
    <row r="165" spans="1:10" ht="79.5" thickBot="1" x14ac:dyDescent="0.3">
      <c r="A165" s="543">
        <v>13</v>
      </c>
      <c r="B165" s="544">
        <v>27</v>
      </c>
      <c r="C165" s="30" t="s">
        <v>59</v>
      </c>
      <c r="D165" s="31" t="s">
        <v>344</v>
      </c>
      <c r="E165" s="31" t="s">
        <v>24</v>
      </c>
      <c r="F165" s="31" t="s">
        <v>25</v>
      </c>
      <c r="G165" s="32" t="s">
        <v>52</v>
      </c>
      <c r="H165" s="32"/>
    </row>
    <row r="166" spans="1:10" ht="33" thickTop="1" thickBot="1" x14ac:dyDescent="0.3">
      <c r="A166" s="553"/>
      <c r="B166" s="555"/>
      <c r="C166" s="549" t="s">
        <v>27</v>
      </c>
      <c r="D166" s="33" t="s">
        <v>28</v>
      </c>
      <c r="E166" s="34">
        <v>44719</v>
      </c>
      <c r="F166" s="549" t="s">
        <v>29</v>
      </c>
      <c r="G166" s="35" t="s">
        <v>30</v>
      </c>
      <c r="H166" s="32" t="s">
        <v>31</v>
      </c>
    </row>
    <row r="167" spans="1:10" ht="20.25" customHeight="1" thickTop="1" thickBot="1" x14ac:dyDescent="0.3">
      <c r="A167" s="553"/>
      <c r="B167" s="555"/>
      <c r="C167" s="550"/>
      <c r="D167" s="33" t="s">
        <v>32</v>
      </c>
      <c r="E167" s="31">
        <v>2</v>
      </c>
      <c r="F167" s="550"/>
      <c r="G167" s="35" t="s">
        <v>33</v>
      </c>
      <c r="H167" s="36" t="s">
        <v>34</v>
      </c>
    </row>
    <row r="168" spans="1:10" ht="20.25" customHeight="1" thickTop="1" thickBot="1" x14ac:dyDescent="0.3">
      <c r="A168" s="553"/>
      <c r="B168" s="555"/>
      <c r="C168" s="550"/>
      <c r="D168" s="33" t="s">
        <v>35</v>
      </c>
      <c r="E168" s="34">
        <v>44726</v>
      </c>
      <c r="F168" s="550"/>
      <c r="G168" s="35" t="s">
        <v>36</v>
      </c>
      <c r="H168" s="36" t="s">
        <v>34</v>
      </c>
    </row>
    <row r="169" spans="1:10" ht="20.25" customHeight="1" thickTop="1" thickBot="1" x14ac:dyDescent="0.3">
      <c r="A169" s="553"/>
      <c r="B169" s="555"/>
      <c r="C169" s="551"/>
      <c r="D169" s="33" t="s">
        <v>32</v>
      </c>
      <c r="E169" s="31">
        <v>2</v>
      </c>
      <c r="F169" s="551"/>
      <c r="G169" s="35" t="s">
        <v>37</v>
      </c>
      <c r="H169" s="36" t="s">
        <v>34</v>
      </c>
    </row>
    <row r="170" spans="1:10" ht="20.25" customHeight="1" thickTop="1" thickBot="1" x14ac:dyDescent="0.3">
      <c r="A170" s="553"/>
      <c r="B170" s="555"/>
      <c r="C170" s="57"/>
      <c r="D170" s="57"/>
      <c r="E170" s="437"/>
      <c r="F170" s="57"/>
      <c r="G170" s="58"/>
      <c r="H170" s="58"/>
    </row>
    <row r="171" spans="1:10" ht="48.75" thickTop="1" thickBot="1" x14ac:dyDescent="0.3">
      <c r="A171" s="553"/>
      <c r="B171" s="555"/>
      <c r="C171" s="37" t="s">
        <v>38</v>
      </c>
      <c r="D171" s="38" t="s">
        <v>39</v>
      </c>
      <c r="E171" s="38" t="s">
        <v>40</v>
      </c>
      <c r="F171" s="38" t="s">
        <v>41</v>
      </c>
      <c r="G171" s="39" t="s">
        <v>42</v>
      </c>
      <c r="H171" s="39" t="s">
        <v>43</v>
      </c>
    </row>
    <row r="172" spans="1:10" ht="48.75" customHeight="1" thickTop="1" thickBot="1" x14ac:dyDescent="0.3">
      <c r="A172" s="553"/>
      <c r="B172" s="555"/>
      <c r="C172" s="41">
        <v>73152101</v>
      </c>
      <c r="D172" s="42" t="s">
        <v>60</v>
      </c>
      <c r="E172" s="42" t="s">
        <v>267</v>
      </c>
      <c r="F172" s="42">
        <v>2</v>
      </c>
      <c r="G172" s="70">
        <v>40000</v>
      </c>
      <c r="H172" s="70">
        <f>F172*G172</f>
        <v>80000</v>
      </c>
      <c r="I172" s="263" t="s">
        <v>45</v>
      </c>
    </row>
    <row r="173" spans="1:10" ht="48.75" customHeight="1" thickBot="1" x14ac:dyDescent="0.3">
      <c r="A173" s="553"/>
      <c r="B173" s="555"/>
      <c r="C173" s="166">
        <v>73152101</v>
      </c>
      <c r="D173" s="167" t="s">
        <v>60</v>
      </c>
      <c r="E173" s="167" t="s">
        <v>267</v>
      </c>
      <c r="F173" s="167">
        <v>1</v>
      </c>
      <c r="G173" s="175">
        <v>20000</v>
      </c>
      <c r="H173" s="70">
        <f>F173*G173</f>
        <v>20000</v>
      </c>
      <c r="I173" s="240" t="s">
        <v>228</v>
      </c>
      <c r="J173" s="169"/>
    </row>
    <row r="174" spans="1:10" ht="32.25" thickBot="1" x14ac:dyDescent="0.3">
      <c r="A174" s="553"/>
      <c r="B174" s="555"/>
      <c r="C174" s="65"/>
      <c r="D174" s="65"/>
      <c r="E174" s="441"/>
      <c r="F174" s="66"/>
      <c r="G174" s="71" t="s">
        <v>46</v>
      </c>
      <c r="H174" s="367">
        <f>SUM(H172:H173)</f>
        <v>100000</v>
      </c>
    </row>
    <row r="175" spans="1:10" ht="48" thickBot="1" x14ac:dyDescent="0.3">
      <c r="A175" s="26" t="s">
        <v>15</v>
      </c>
      <c r="B175" s="26" t="s">
        <v>16</v>
      </c>
      <c r="C175" s="27" t="s">
        <v>17</v>
      </c>
      <c r="D175" s="28" t="s">
        <v>18</v>
      </c>
      <c r="E175" s="28" t="s">
        <v>19</v>
      </c>
      <c r="F175" s="28" t="s">
        <v>20</v>
      </c>
      <c r="G175" s="29" t="s">
        <v>21</v>
      </c>
      <c r="H175" s="29" t="s">
        <v>22</v>
      </c>
    </row>
    <row r="176" spans="1:10" ht="72.599999999999994" customHeight="1" thickBot="1" x14ac:dyDescent="0.3">
      <c r="A176" s="543">
        <v>14</v>
      </c>
      <c r="B176" s="544">
        <v>27</v>
      </c>
      <c r="C176" s="30" t="s">
        <v>319</v>
      </c>
      <c r="D176" s="31" t="s">
        <v>320</v>
      </c>
      <c r="E176" s="31" t="s">
        <v>24</v>
      </c>
      <c r="F176" s="31" t="s">
        <v>25</v>
      </c>
      <c r="G176" s="32" t="s">
        <v>26</v>
      </c>
      <c r="H176" s="32"/>
    </row>
    <row r="177" spans="1:9" ht="33" thickTop="1" thickBot="1" x14ac:dyDescent="0.3">
      <c r="A177" s="553"/>
      <c r="B177" s="555"/>
      <c r="C177" s="549" t="s">
        <v>27</v>
      </c>
      <c r="D177" s="33" t="s">
        <v>28</v>
      </c>
      <c r="E177" s="34">
        <v>44600</v>
      </c>
      <c r="F177" s="549" t="s">
        <v>29</v>
      </c>
      <c r="G177" s="35" t="s">
        <v>30</v>
      </c>
      <c r="H177" s="36" t="s">
        <v>31</v>
      </c>
    </row>
    <row r="178" spans="1:9" ht="20.25" customHeight="1" thickTop="1" thickBot="1" x14ac:dyDescent="0.3">
      <c r="A178" s="553"/>
      <c r="B178" s="555"/>
      <c r="C178" s="550"/>
      <c r="D178" s="33" t="s">
        <v>32</v>
      </c>
      <c r="E178" s="31">
        <v>1</v>
      </c>
      <c r="F178" s="550"/>
      <c r="G178" s="35" t="s">
        <v>33</v>
      </c>
      <c r="H178" s="36" t="s">
        <v>34</v>
      </c>
    </row>
    <row r="179" spans="1:9" ht="20.25" customHeight="1" thickTop="1" thickBot="1" x14ac:dyDescent="0.3">
      <c r="A179" s="553"/>
      <c r="B179" s="555"/>
      <c r="C179" s="550"/>
      <c r="D179" s="33" t="s">
        <v>35</v>
      </c>
      <c r="E179" s="34">
        <v>44607</v>
      </c>
      <c r="F179" s="550"/>
      <c r="G179" s="35" t="s">
        <v>36</v>
      </c>
      <c r="H179" s="36" t="s">
        <v>34</v>
      </c>
    </row>
    <row r="180" spans="1:9" ht="31.5" customHeight="1" thickTop="1" thickBot="1" x14ac:dyDescent="0.3">
      <c r="A180" s="553"/>
      <c r="B180" s="555"/>
      <c r="C180" s="551"/>
      <c r="D180" s="33" t="s">
        <v>32</v>
      </c>
      <c r="E180" s="31">
        <v>1</v>
      </c>
      <c r="F180" s="551"/>
      <c r="G180" s="35" t="s">
        <v>37</v>
      </c>
      <c r="H180" s="36" t="s">
        <v>34</v>
      </c>
    </row>
    <row r="181" spans="1:9" ht="20.25" customHeight="1" thickTop="1" thickBot="1" x14ac:dyDescent="0.3">
      <c r="A181" s="553"/>
      <c r="B181" s="555"/>
      <c r="C181" s="24"/>
      <c r="D181" s="24"/>
      <c r="E181" s="433"/>
      <c r="F181" s="24"/>
      <c r="G181" s="25"/>
      <c r="H181" s="25"/>
    </row>
    <row r="182" spans="1:9" ht="48.75" thickTop="1" thickBot="1" x14ac:dyDescent="0.3">
      <c r="A182" s="553"/>
      <c r="B182" s="555"/>
      <c r="C182" s="37" t="s">
        <v>38</v>
      </c>
      <c r="D182" s="38" t="s">
        <v>39</v>
      </c>
      <c r="E182" s="38" t="s">
        <v>40</v>
      </c>
      <c r="F182" s="38" t="s">
        <v>41</v>
      </c>
      <c r="G182" s="39" t="s">
        <v>42</v>
      </c>
      <c r="H182" s="40" t="s">
        <v>43</v>
      </c>
    </row>
    <row r="183" spans="1:9" ht="30.6" customHeight="1" thickTop="1" thickBot="1" x14ac:dyDescent="0.3">
      <c r="A183" s="553"/>
      <c r="B183" s="555"/>
      <c r="C183" s="190">
        <v>90151803</v>
      </c>
      <c r="D183" s="106" t="s">
        <v>321</v>
      </c>
      <c r="E183" s="106" t="s">
        <v>44</v>
      </c>
      <c r="F183" s="106">
        <v>2</v>
      </c>
      <c r="G183" s="43">
        <v>175000</v>
      </c>
      <c r="H183" s="187">
        <f>F183*G183</f>
        <v>350000</v>
      </c>
      <c r="I183" s="263" t="s">
        <v>326</v>
      </c>
    </row>
    <row r="184" spans="1:9" ht="30.6" customHeight="1" thickBot="1" x14ac:dyDescent="0.3">
      <c r="A184" s="553"/>
      <c r="B184" s="555"/>
      <c r="C184" s="97">
        <v>90151803</v>
      </c>
      <c r="D184" s="97" t="s">
        <v>321</v>
      </c>
      <c r="E184" s="97" t="s">
        <v>44</v>
      </c>
      <c r="F184" s="97">
        <v>1</v>
      </c>
      <c r="G184" s="223">
        <v>200000</v>
      </c>
      <c r="H184" s="221">
        <f>F184*G184</f>
        <v>200000</v>
      </c>
      <c r="I184" s="263" t="s">
        <v>326</v>
      </c>
    </row>
    <row r="185" spans="1:9" ht="32.25" thickBot="1" x14ac:dyDescent="0.3">
      <c r="A185" s="554"/>
      <c r="B185" s="556"/>
      <c r="C185" s="201"/>
      <c r="D185" s="201"/>
      <c r="E185" s="434"/>
      <c r="F185" s="202"/>
      <c r="G185" s="222" t="s">
        <v>46</v>
      </c>
      <c r="H185" s="380">
        <f>SUM(H183:H184)</f>
        <v>550000</v>
      </c>
    </row>
    <row r="186" spans="1:9" ht="48" thickBot="1" x14ac:dyDescent="0.3">
      <c r="A186" s="26" t="s">
        <v>15</v>
      </c>
      <c r="B186" s="26" t="s">
        <v>16</v>
      </c>
      <c r="C186" s="27" t="s">
        <v>17</v>
      </c>
      <c r="D186" s="28" t="s">
        <v>18</v>
      </c>
      <c r="E186" s="28" t="s">
        <v>19</v>
      </c>
      <c r="F186" s="28" t="s">
        <v>20</v>
      </c>
      <c r="G186" s="76" t="s">
        <v>21</v>
      </c>
      <c r="H186" s="77" t="s">
        <v>22</v>
      </c>
    </row>
    <row r="187" spans="1:9" ht="32.25" thickBot="1" x14ac:dyDescent="0.3">
      <c r="A187" s="543">
        <v>15</v>
      </c>
      <c r="B187" s="544">
        <v>28</v>
      </c>
      <c r="C187" s="30" t="s">
        <v>61</v>
      </c>
      <c r="D187" s="31" t="s">
        <v>62</v>
      </c>
      <c r="E187" s="31" t="s">
        <v>24</v>
      </c>
      <c r="F187" s="31" t="s">
        <v>55</v>
      </c>
      <c r="G187" s="31" t="s">
        <v>52</v>
      </c>
      <c r="H187" s="78"/>
    </row>
    <row r="188" spans="1:9" ht="33" thickTop="1" thickBot="1" x14ac:dyDescent="0.3">
      <c r="A188" s="553"/>
      <c r="B188" s="555"/>
      <c r="C188" s="549" t="s">
        <v>27</v>
      </c>
      <c r="D188" s="33" t="s">
        <v>28</v>
      </c>
      <c r="E188" s="34">
        <v>44656</v>
      </c>
      <c r="F188" s="549" t="s">
        <v>29</v>
      </c>
      <c r="G188" s="33" t="s">
        <v>30</v>
      </c>
      <c r="H188" s="31" t="s">
        <v>31</v>
      </c>
    </row>
    <row r="189" spans="1:9" ht="20.25" customHeight="1" thickTop="1" thickBot="1" x14ac:dyDescent="0.3">
      <c r="A189" s="553"/>
      <c r="B189" s="555"/>
      <c r="C189" s="550"/>
      <c r="D189" s="33" t="s">
        <v>32</v>
      </c>
      <c r="E189" s="31">
        <v>2</v>
      </c>
      <c r="F189" s="550"/>
      <c r="G189" s="33" t="s">
        <v>33</v>
      </c>
      <c r="H189" s="69" t="s">
        <v>34</v>
      </c>
    </row>
    <row r="190" spans="1:9" ht="20.25" customHeight="1" thickTop="1" thickBot="1" x14ac:dyDescent="0.3">
      <c r="A190" s="553"/>
      <c r="B190" s="555"/>
      <c r="C190" s="550"/>
      <c r="D190" s="33" t="s">
        <v>35</v>
      </c>
      <c r="E190" s="34">
        <v>44663</v>
      </c>
      <c r="F190" s="550"/>
      <c r="G190" s="33" t="s">
        <v>36</v>
      </c>
      <c r="H190" s="69" t="s">
        <v>34</v>
      </c>
    </row>
    <row r="191" spans="1:9" ht="20.25" customHeight="1" thickTop="1" thickBot="1" x14ac:dyDescent="0.3">
      <c r="A191" s="553"/>
      <c r="B191" s="555"/>
      <c r="C191" s="551"/>
      <c r="D191" s="33" t="s">
        <v>32</v>
      </c>
      <c r="E191" s="31">
        <v>2</v>
      </c>
      <c r="F191" s="551"/>
      <c r="G191" s="33" t="s">
        <v>37</v>
      </c>
      <c r="H191" s="69" t="s">
        <v>34</v>
      </c>
    </row>
    <row r="192" spans="1:9" ht="20.25" customHeight="1" thickTop="1" thickBot="1" x14ac:dyDescent="0.3">
      <c r="A192" s="553"/>
      <c r="B192" s="555"/>
      <c r="C192" s="57"/>
      <c r="D192" s="57"/>
      <c r="E192" s="437"/>
      <c r="F192" s="57"/>
      <c r="G192" s="57"/>
      <c r="H192" s="57"/>
    </row>
    <row r="193" spans="1:9" ht="33" thickTop="1" thickBot="1" x14ac:dyDescent="0.3">
      <c r="A193" s="553"/>
      <c r="B193" s="555"/>
      <c r="C193" s="90" t="s">
        <v>38</v>
      </c>
      <c r="D193" s="91" t="s">
        <v>39</v>
      </c>
      <c r="E193" s="91" t="s">
        <v>40</v>
      </c>
      <c r="F193" s="91" t="s">
        <v>41</v>
      </c>
      <c r="G193" s="91" t="s">
        <v>42</v>
      </c>
      <c r="H193" s="91" t="s">
        <v>43</v>
      </c>
    </row>
    <row r="194" spans="1:9" ht="16.5" thickBot="1" x14ac:dyDescent="0.3">
      <c r="A194" s="553"/>
      <c r="B194" s="555"/>
      <c r="C194" s="92">
        <v>72102103</v>
      </c>
      <c r="D194" s="93" t="s">
        <v>63</v>
      </c>
      <c r="E194" s="93" t="s">
        <v>44</v>
      </c>
      <c r="F194" s="93">
        <v>4</v>
      </c>
      <c r="G194" s="242">
        <v>10000</v>
      </c>
      <c r="H194" s="243">
        <f>F194*G194</f>
        <v>40000</v>
      </c>
      <c r="I194" s="263" t="s">
        <v>324</v>
      </c>
    </row>
    <row r="195" spans="1:9" x14ac:dyDescent="0.25">
      <c r="A195" s="553"/>
      <c r="B195" s="555"/>
      <c r="C195" s="96">
        <v>72102103</v>
      </c>
      <c r="D195" s="97" t="s">
        <v>63</v>
      </c>
      <c r="E195" s="97" t="s">
        <v>44</v>
      </c>
      <c r="F195" s="97">
        <v>1</v>
      </c>
      <c r="G195" s="241">
        <v>50000</v>
      </c>
      <c r="H195" s="243">
        <f>F195*G195</f>
        <v>50000</v>
      </c>
      <c r="I195" s="263" t="s">
        <v>228</v>
      </c>
    </row>
    <row r="196" spans="1:9" ht="32.25" thickBot="1" x14ac:dyDescent="0.3">
      <c r="A196" s="554"/>
      <c r="B196" s="556"/>
      <c r="C196" s="244"/>
      <c r="D196" s="245"/>
      <c r="E196" s="442"/>
      <c r="F196" s="245"/>
      <c r="G196" s="246" t="s">
        <v>46</v>
      </c>
      <c r="H196" s="379">
        <f>SUM(H194:H195)</f>
        <v>90000</v>
      </c>
    </row>
    <row r="197" spans="1:9" ht="48" thickBot="1" x14ac:dyDescent="0.3">
      <c r="A197" s="26" t="s">
        <v>15</v>
      </c>
      <c r="B197" s="26" t="s">
        <v>16</v>
      </c>
      <c r="C197" s="247" t="s">
        <v>17</v>
      </c>
      <c r="D197" s="248" t="s">
        <v>18</v>
      </c>
      <c r="E197" s="248" t="s">
        <v>19</v>
      </c>
      <c r="F197" s="248" t="s">
        <v>20</v>
      </c>
      <c r="G197" s="248" t="s">
        <v>21</v>
      </c>
      <c r="H197" s="249" t="s">
        <v>22</v>
      </c>
    </row>
    <row r="198" spans="1:9" ht="32.25" thickBot="1" x14ac:dyDescent="0.3">
      <c r="A198" s="575">
        <v>16</v>
      </c>
      <c r="B198" s="544">
        <v>28</v>
      </c>
      <c r="C198" s="30" t="s">
        <v>64</v>
      </c>
      <c r="D198" s="31" t="s">
        <v>65</v>
      </c>
      <c r="E198" s="31" t="s">
        <v>24</v>
      </c>
      <c r="F198" s="31" t="s">
        <v>55</v>
      </c>
      <c r="G198" s="31" t="s">
        <v>26</v>
      </c>
      <c r="H198" s="79"/>
    </row>
    <row r="199" spans="1:9" ht="33" thickTop="1" thickBot="1" x14ac:dyDescent="0.3">
      <c r="A199" s="576"/>
      <c r="B199" s="535"/>
      <c r="C199" s="549" t="s">
        <v>27</v>
      </c>
      <c r="D199" s="33" t="s">
        <v>28</v>
      </c>
      <c r="E199" s="34">
        <v>44572</v>
      </c>
      <c r="F199" s="549" t="s">
        <v>29</v>
      </c>
      <c r="G199" s="33" t="s">
        <v>30</v>
      </c>
      <c r="H199" s="79" t="s">
        <v>31</v>
      </c>
    </row>
    <row r="200" spans="1:9" ht="20.25" customHeight="1" thickTop="1" thickBot="1" x14ac:dyDescent="0.3">
      <c r="A200" s="576"/>
      <c r="B200" s="535"/>
      <c r="C200" s="550"/>
      <c r="D200" s="33" t="s">
        <v>32</v>
      </c>
      <c r="E200" s="31">
        <v>1</v>
      </c>
      <c r="F200" s="550"/>
      <c r="G200" s="33" t="s">
        <v>33</v>
      </c>
      <c r="H200" s="250" t="s">
        <v>34</v>
      </c>
    </row>
    <row r="201" spans="1:9" ht="20.25" customHeight="1" thickTop="1" thickBot="1" x14ac:dyDescent="0.3">
      <c r="A201" s="576"/>
      <c r="B201" s="535"/>
      <c r="C201" s="550"/>
      <c r="D201" s="33" t="s">
        <v>35</v>
      </c>
      <c r="E201" s="34">
        <v>44579</v>
      </c>
      <c r="F201" s="550"/>
      <c r="G201" s="33" t="s">
        <v>36</v>
      </c>
      <c r="H201" s="250" t="s">
        <v>34</v>
      </c>
    </row>
    <row r="202" spans="1:9" ht="20.25" customHeight="1" thickTop="1" thickBot="1" x14ac:dyDescent="0.3">
      <c r="A202" s="576"/>
      <c r="B202" s="535"/>
      <c r="C202" s="551"/>
      <c r="D202" s="33" t="s">
        <v>32</v>
      </c>
      <c r="E202" s="31">
        <v>1</v>
      </c>
      <c r="F202" s="551"/>
      <c r="G202" s="33" t="s">
        <v>37</v>
      </c>
      <c r="H202" s="250" t="s">
        <v>34</v>
      </c>
    </row>
    <row r="203" spans="1:9" ht="20.25" customHeight="1" thickTop="1" thickBot="1" x14ac:dyDescent="0.3">
      <c r="A203" s="576"/>
      <c r="B203" s="535"/>
      <c r="C203" s="57"/>
      <c r="D203" s="57"/>
      <c r="E203" s="437"/>
      <c r="F203" s="57"/>
      <c r="G203" s="57"/>
      <c r="H203" s="80"/>
    </row>
    <row r="204" spans="1:9" ht="33" thickTop="1" thickBot="1" x14ac:dyDescent="0.3">
      <c r="A204" s="576"/>
      <c r="B204" s="535"/>
      <c r="C204" s="37" t="s">
        <v>38</v>
      </c>
      <c r="D204" s="38" t="s">
        <v>39</v>
      </c>
      <c r="E204" s="38" t="s">
        <v>40</v>
      </c>
      <c r="F204" s="38" t="s">
        <v>41</v>
      </c>
      <c r="G204" s="38" t="s">
        <v>42</v>
      </c>
      <c r="H204" s="81" t="s">
        <v>43</v>
      </c>
    </row>
    <row r="205" spans="1:9" ht="20.25" customHeight="1" thickTop="1" thickBot="1" x14ac:dyDescent="0.3">
      <c r="A205" s="576"/>
      <c r="B205" s="535"/>
      <c r="C205" s="41">
        <v>91111503</v>
      </c>
      <c r="D205" s="42" t="s">
        <v>66</v>
      </c>
      <c r="E205" s="42" t="s">
        <v>44</v>
      </c>
      <c r="F205" s="42">
        <v>100</v>
      </c>
      <c r="G205" s="70">
        <v>300</v>
      </c>
      <c r="H205" s="251">
        <f>F205*G205</f>
        <v>30000</v>
      </c>
      <c r="I205" s="263" t="s">
        <v>324</v>
      </c>
    </row>
    <row r="206" spans="1:9" ht="32.25" thickBot="1" x14ac:dyDescent="0.3">
      <c r="A206" s="577"/>
      <c r="B206" s="556"/>
      <c r="C206" s="63"/>
      <c r="D206" s="63"/>
      <c r="E206" s="443"/>
      <c r="F206" s="64"/>
      <c r="G206" s="83" t="s">
        <v>46</v>
      </c>
      <c r="H206" s="378">
        <f>H205</f>
        <v>30000</v>
      </c>
    </row>
    <row r="207" spans="1:9" ht="48" thickBot="1" x14ac:dyDescent="0.3">
      <c r="A207" s="26" t="s">
        <v>15</v>
      </c>
      <c r="B207" s="26" t="s">
        <v>16</v>
      </c>
      <c r="C207" s="27" t="s">
        <v>17</v>
      </c>
      <c r="D207" s="28" t="s">
        <v>18</v>
      </c>
      <c r="E207" s="28" t="s">
        <v>19</v>
      </c>
      <c r="F207" s="28" t="s">
        <v>20</v>
      </c>
      <c r="G207" s="28" t="s">
        <v>21</v>
      </c>
      <c r="H207" s="28" t="s">
        <v>22</v>
      </c>
    </row>
    <row r="208" spans="1:9" ht="32.25" thickBot="1" x14ac:dyDescent="0.3">
      <c r="A208" s="543">
        <v>17</v>
      </c>
      <c r="B208" s="544">
        <v>28</v>
      </c>
      <c r="C208" s="30" t="s">
        <v>67</v>
      </c>
      <c r="D208" s="31" t="s">
        <v>475</v>
      </c>
      <c r="E208" s="31" t="s">
        <v>24</v>
      </c>
      <c r="F208" s="31" t="s">
        <v>474</v>
      </c>
      <c r="G208" s="31" t="s">
        <v>26</v>
      </c>
      <c r="H208" s="31"/>
    </row>
    <row r="209" spans="1:10" ht="33" thickTop="1" thickBot="1" x14ac:dyDescent="0.3">
      <c r="A209" s="553"/>
      <c r="B209" s="555"/>
      <c r="C209" s="549" t="s">
        <v>27</v>
      </c>
      <c r="D209" s="33" t="s">
        <v>28</v>
      </c>
      <c r="E209" s="34">
        <v>44579</v>
      </c>
      <c r="F209" s="549" t="s">
        <v>29</v>
      </c>
      <c r="G209" s="33" t="s">
        <v>30</v>
      </c>
      <c r="H209" s="31" t="s">
        <v>31</v>
      </c>
    </row>
    <row r="210" spans="1:10" ht="17.25" thickTop="1" thickBot="1" x14ac:dyDescent="0.3">
      <c r="A210" s="553"/>
      <c r="B210" s="555"/>
      <c r="C210" s="550"/>
      <c r="D210" s="33" t="s">
        <v>32</v>
      </c>
      <c r="E210" s="31">
        <v>1</v>
      </c>
      <c r="F210" s="550"/>
      <c r="G210" s="33" t="s">
        <v>33</v>
      </c>
      <c r="H210" s="69" t="s">
        <v>34</v>
      </c>
    </row>
    <row r="211" spans="1:10" ht="20.25" customHeight="1" thickTop="1" thickBot="1" x14ac:dyDescent="0.3">
      <c r="A211" s="553"/>
      <c r="B211" s="555"/>
      <c r="C211" s="550"/>
      <c r="D211" s="33" t="s">
        <v>35</v>
      </c>
      <c r="E211" s="34">
        <v>44614</v>
      </c>
      <c r="F211" s="550"/>
      <c r="G211" s="33" t="s">
        <v>36</v>
      </c>
      <c r="H211" s="69" t="s">
        <v>34</v>
      </c>
    </row>
    <row r="212" spans="1:10" ht="20.25" customHeight="1" thickTop="1" thickBot="1" x14ac:dyDescent="0.3">
      <c r="A212" s="553"/>
      <c r="B212" s="555"/>
      <c r="C212" s="551"/>
      <c r="D212" s="33" t="s">
        <v>32</v>
      </c>
      <c r="E212" s="31">
        <v>1</v>
      </c>
      <c r="F212" s="551"/>
      <c r="G212" s="33" t="s">
        <v>37</v>
      </c>
      <c r="H212" s="69" t="s">
        <v>34</v>
      </c>
    </row>
    <row r="213" spans="1:10" ht="20.25" customHeight="1" thickTop="1" thickBot="1" x14ac:dyDescent="0.3">
      <c r="A213" s="553"/>
      <c r="B213" s="555"/>
      <c r="C213" s="57"/>
      <c r="D213" s="57"/>
      <c r="E213" s="437"/>
      <c r="F213" s="57"/>
      <c r="G213" s="57"/>
      <c r="H213" s="57"/>
    </row>
    <row r="214" spans="1:10" ht="36" customHeight="1" thickTop="1" thickBot="1" x14ac:dyDescent="0.3">
      <c r="A214" s="553"/>
      <c r="B214" s="555"/>
      <c r="C214" s="90" t="s">
        <v>38</v>
      </c>
      <c r="D214" s="91" t="s">
        <v>39</v>
      </c>
      <c r="E214" s="91" t="s">
        <v>40</v>
      </c>
      <c r="F214" s="91" t="s">
        <v>41</v>
      </c>
      <c r="G214" s="91" t="s">
        <v>42</v>
      </c>
      <c r="H214" s="91" t="s">
        <v>43</v>
      </c>
    </row>
    <row r="215" spans="1:10" ht="16.5" thickBot="1" x14ac:dyDescent="0.3">
      <c r="A215" s="553"/>
      <c r="B215" s="555"/>
      <c r="C215" s="254">
        <v>80141607</v>
      </c>
      <c r="D215" s="255" t="s">
        <v>68</v>
      </c>
      <c r="E215" s="255" t="s">
        <v>44</v>
      </c>
      <c r="F215" s="255">
        <v>1</v>
      </c>
      <c r="G215" s="256">
        <v>809691</v>
      </c>
      <c r="H215" s="257">
        <f>F215*G215</f>
        <v>809691</v>
      </c>
      <c r="I215" s="263" t="s">
        <v>324</v>
      </c>
    </row>
    <row r="216" spans="1:10" ht="20.25" customHeight="1" thickBot="1" x14ac:dyDescent="0.3">
      <c r="A216" s="553"/>
      <c r="B216" s="555"/>
      <c r="C216" s="258">
        <v>80141607</v>
      </c>
      <c r="D216" s="42" t="s">
        <v>68</v>
      </c>
      <c r="E216" s="259" t="s">
        <v>44</v>
      </c>
      <c r="F216" s="259">
        <v>1</v>
      </c>
      <c r="G216" s="260">
        <v>180000</v>
      </c>
      <c r="H216" s="82">
        <f t="shared" ref="H216:H220" si="4">F216*G216</f>
        <v>180000</v>
      </c>
      <c r="I216" s="263" t="s">
        <v>162</v>
      </c>
    </row>
    <row r="217" spans="1:10" ht="20.25" customHeight="1" thickBot="1" x14ac:dyDescent="0.3">
      <c r="A217" s="553"/>
      <c r="B217" s="555"/>
      <c r="C217" s="258">
        <v>80141607</v>
      </c>
      <c r="D217" s="42" t="s">
        <v>68</v>
      </c>
      <c r="E217" s="259" t="s">
        <v>44</v>
      </c>
      <c r="F217" s="259">
        <v>1</v>
      </c>
      <c r="G217" s="297">
        <v>200000</v>
      </c>
      <c r="H217" s="82">
        <f t="shared" si="4"/>
        <v>200000</v>
      </c>
      <c r="I217" s="265" t="s">
        <v>238</v>
      </c>
    </row>
    <row r="218" spans="1:10" s="111" customFormat="1" ht="16.5" customHeight="1" thickBot="1" x14ac:dyDescent="0.3">
      <c r="A218" s="553"/>
      <c r="B218" s="555"/>
      <c r="C218" s="261">
        <v>80141607</v>
      </c>
      <c r="D218" s="131" t="s">
        <v>68</v>
      </c>
      <c r="E218" s="131" t="s">
        <v>44</v>
      </c>
      <c r="F218" s="131">
        <v>1</v>
      </c>
      <c r="G218" s="112">
        <v>100000</v>
      </c>
      <c r="H218" s="82">
        <f t="shared" si="4"/>
        <v>100000</v>
      </c>
      <c r="I218" s="265" t="s">
        <v>238</v>
      </c>
    </row>
    <row r="219" spans="1:10" ht="19.5" customHeight="1" thickBot="1" x14ac:dyDescent="0.3">
      <c r="A219" s="553"/>
      <c r="B219" s="555"/>
      <c r="C219" s="261">
        <v>80141607</v>
      </c>
      <c r="D219" s="131" t="s">
        <v>68</v>
      </c>
      <c r="E219" s="131" t="s">
        <v>44</v>
      </c>
      <c r="F219" s="131">
        <v>1</v>
      </c>
      <c r="G219" s="112">
        <v>120000</v>
      </c>
      <c r="H219" s="82">
        <f t="shared" si="4"/>
        <v>120000</v>
      </c>
      <c r="I219" s="240" t="s">
        <v>281</v>
      </c>
      <c r="J219" s="170"/>
    </row>
    <row r="220" spans="1:10" x14ac:dyDescent="0.25">
      <c r="A220" s="553"/>
      <c r="B220" s="555"/>
      <c r="C220" s="381">
        <v>80141607</v>
      </c>
      <c r="D220" s="191" t="s">
        <v>68</v>
      </c>
      <c r="E220" s="191" t="s">
        <v>44</v>
      </c>
      <c r="F220" s="191">
        <v>1</v>
      </c>
      <c r="G220" s="199">
        <v>250000</v>
      </c>
      <c r="H220" s="382">
        <f t="shared" si="4"/>
        <v>250000</v>
      </c>
      <c r="I220" s="240" t="s">
        <v>228</v>
      </c>
    </row>
    <row r="221" spans="1:10" x14ac:dyDescent="0.25">
      <c r="A221" s="553"/>
      <c r="B221" s="555"/>
      <c r="C221" s="195">
        <v>80141607</v>
      </c>
      <c r="D221" s="195" t="s">
        <v>68</v>
      </c>
      <c r="E221" s="195" t="s">
        <v>44</v>
      </c>
      <c r="F221" s="195">
        <v>1</v>
      </c>
      <c r="G221" s="200">
        <v>50000</v>
      </c>
      <c r="H221" s="98">
        <v>50000</v>
      </c>
      <c r="I221" s="263" t="s">
        <v>364</v>
      </c>
    </row>
    <row r="222" spans="1:10" x14ac:dyDescent="0.25">
      <c r="A222" s="553"/>
      <c r="B222" s="555"/>
      <c r="C222" s="195">
        <v>80141607</v>
      </c>
      <c r="D222" s="195" t="s">
        <v>68</v>
      </c>
      <c r="E222" s="195" t="s">
        <v>44</v>
      </c>
      <c r="F222" s="195">
        <v>2</v>
      </c>
      <c r="G222" s="200">
        <v>11000</v>
      </c>
      <c r="H222" s="98">
        <v>22000</v>
      </c>
      <c r="I222" s="263" t="s">
        <v>364</v>
      </c>
    </row>
    <row r="223" spans="1:10" ht="16.5" thickBot="1" x14ac:dyDescent="0.3">
      <c r="A223" s="553"/>
      <c r="B223" s="555"/>
      <c r="C223" s="195">
        <v>80141607</v>
      </c>
      <c r="D223" s="195" t="s">
        <v>68</v>
      </c>
      <c r="E223" s="195" t="s">
        <v>44</v>
      </c>
      <c r="F223" s="195">
        <v>2</v>
      </c>
      <c r="G223" s="200">
        <v>21000</v>
      </c>
      <c r="H223" s="98">
        <v>42000</v>
      </c>
      <c r="I223" s="263" t="s">
        <v>364</v>
      </c>
    </row>
    <row r="224" spans="1:10" ht="16.5" thickBot="1" x14ac:dyDescent="0.3">
      <c r="A224" s="553"/>
      <c r="B224" s="555"/>
      <c r="C224" s="41">
        <v>80141607</v>
      </c>
      <c r="D224" s="42" t="s">
        <v>68</v>
      </c>
      <c r="E224" s="42" t="s">
        <v>44</v>
      </c>
      <c r="F224" s="42">
        <v>1</v>
      </c>
      <c r="G224" s="70">
        <v>300000</v>
      </c>
      <c r="H224" s="70">
        <f>F224*G224</f>
        <v>300000</v>
      </c>
      <c r="I224" s="263" t="s">
        <v>45</v>
      </c>
    </row>
    <row r="225" spans="1:10" ht="32.25" thickBot="1" x14ac:dyDescent="0.3">
      <c r="A225" s="554"/>
      <c r="B225" s="556"/>
      <c r="C225" s="188"/>
      <c r="D225" s="188"/>
      <c r="E225" s="444"/>
      <c r="F225" s="194"/>
      <c r="G225" s="198" t="s">
        <v>46</v>
      </c>
      <c r="H225" s="368">
        <f>SUM(H215:H224)</f>
        <v>2073691</v>
      </c>
    </row>
    <row r="226" spans="1:10" ht="48" thickBot="1" x14ac:dyDescent="0.3">
      <c r="A226" s="26" t="s">
        <v>15</v>
      </c>
      <c r="B226" s="26" t="s">
        <v>16</v>
      </c>
      <c r="C226" s="27" t="s">
        <v>17</v>
      </c>
      <c r="D226" s="28" t="s">
        <v>18</v>
      </c>
      <c r="E226" s="28" t="s">
        <v>19</v>
      </c>
      <c r="F226" s="28" t="s">
        <v>20</v>
      </c>
      <c r="G226" s="28" t="s">
        <v>21</v>
      </c>
      <c r="H226" s="28" t="s">
        <v>22</v>
      </c>
    </row>
    <row r="227" spans="1:10" ht="31.15" customHeight="1" thickBot="1" x14ac:dyDescent="0.3">
      <c r="A227" s="543">
        <v>18</v>
      </c>
      <c r="B227" s="544">
        <v>28</v>
      </c>
      <c r="C227" s="30" t="s">
        <v>69</v>
      </c>
      <c r="D227" s="31" t="s">
        <v>70</v>
      </c>
      <c r="E227" s="31" t="s">
        <v>24</v>
      </c>
      <c r="F227" s="31" t="s">
        <v>25</v>
      </c>
      <c r="G227" s="31" t="s">
        <v>26</v>
      </c>
      <c r="H227" s="31"/>
    </row>
    <row r="228" spans="1:10" ht="33" thickTop="1" thickBot="1" x14ac:dyDescent="0.3">
      <c r="A228" s="553"/>
      <c r="B228" s="555"/>
      <c r="C228" s="549" t="s">
        <v>27</v>
      </c>
      <c r="D228" s="33" t="s">
        <v>28</v>
      </c>
      <c r="E228" s="34">
        <v>44572</v>
      </c>
      <c r="F228" s="549" t="s">
        <v>29</v>
      </c>
      <c r="G228" s="33" t="s">
        <v>30</v>
      </c>
      <c r="H228" s="31" t="s">
        <v>31</v>
      </c>
    </row>
    <row r="229" spans="1:10" ht="20.25" customHeight="1" thickTop="1" thickBot="1" x14ac:dyDescent="0.3">
      <c r="A229" s="553"/>
      <c r="B229" s="555"/>
      <c r="C229" s="550"/>
      <c r="D229" s="33" t="s">
        <v>32</v>
      </c>
      <c r="E229" s="31">
        <v>1</v>
      </c>
      <c r="F229" s="550"/>
      <c r="G229" s="33" t="s">
        <v>33</v>
      </c>
      <c r="H229" s="69" t="s">
        <v>34</v>
      </c>
    </row>
    <row r="230" spans="1:10" ht="20.25" customHeight="1" thickTop="1" thickBot="1" x14ac:dyDescent="0.3">
      <c r="A230" s="553"/>
      <c r="B230" s="555"/>
      <c r="C230" s="550"/>
      <c r="D230" s="33" t="s">
        <v>35</v>
      </c>
      <c r="E230" s="34">
        <v>44579</v>
      </c>
      <c r="F230" s="550"/>
      <c r="G230" s="33" t="s">
        <v>36</v>
      </c>
      <c r="H230" s="69" t="s">
        <v>34</v>
      </c>
    </row>
    <row r="231" spans="1:10" ht="20.25" customHeight="1" thickTop="1" thickBot="1" x14ac:dyDescent="0.3">
      <c r="A231" s="553"/>
      <c r="B231" s="555"/>
      <c r="C231" s="551"/>
      <c r="D231" s="33" t="s">
        <v>32</v>
      </c>
      <c r="E231" s="31">
        <v>1</v>
      </c>
      <c r="F231" s="551"/>
      <c r="G231" s="33" t="s">
        <v>37</v>
      </c>
      <c r="H231" s="69" t="s">
        <v>34</v>
      </c>
    </row>
    <row r="232" spans="1:10" ht="20.25" customHeight="1" thickTop="1" thickBot="1" x14ac:dyDescent="0.3">
      <c r="A232" s="553"/>
      <c r="B232" s="555"/>
      <c r="C232" s="57"/>
      <c r="D232" s="57"/>
      <c r="E232" s="437"/>
      <c r="F232" s="57"/>
      <c r="G232" s="57"/>
      <c r="H232" s="57"/>
    </row>
    <row r="233" spans="1:10" ht="33" thickTop="1" thickBot="1" x14ac:dyDescent="0.3">
      <c r="A233" s="553"/>
      <c r="B233" s="555"/>
      <c r="C233" s="37" t="s">
        <v>38</v>
      </c>
      <c r="D233" s="38" t="s">
        <v>39</v>
      </c>
      <c r="E233" s="38" t="s">
        <v>40</v>
      </c>
      <c r="F233" s="38" t="s">
        <v>41</v>
      </c>
      <c r="G233" s="38" t="s">
        <v>42</v>
      </c>
      <c r="H233" s="38" t="s">
        <v>43</v>
      </c>
    </row>
    <row r="234" spans="1:10" ht="20.25" customHeight="1" thickTop="1" thickBot="1" x14ac:dyDescent="0.3">
      <c r="A234" s="553"/>
      <c r="B234" s="555"/>
      <c r="C234" s="190">
        <v>80111504</v>
      </c>
      <c r="D234" s="106" t="s">
        <v>71</v>
      </c>
      <c r="E234" s="106" t="s">
        <v>44</v>
      </c>
      <c r="F234" s="106">
        <v>1</v>
      </c>
      <c r="G234" s="197">
        <v>350000</v>
      </c>
      <c r="H234" s="70">
        <f>F234*G234</f>
        <v>350000</v>
      </c>
      <c r="I234" s="263" t="s">
        <v>345</v>
      </c>
    </row>
    <row r="235" spans="1:10" ht="20.25" customHeight="1" thickBot="1" x14ac:dyDescent="0.3">
      <c r="A235" s="553"/>
      <c r="B235" s="555"/>
      <c r="C235" s="97">
        <v>80111504</v>
      </c>
      <c r="D235" s="97" t="s">
        <v>71</v>
      </c>
      <c r="E235" s="97" t="s">
        <v>44</v>
      </c>
      <c r="F235" s="97">
        <v>1</v>
      </c>
      <c r="G235" s="98">
        <v>90000</v>
      </c>
      <c r="H235" s="192">
        <f>F235*G235</f>
        <v>90000</v>
      </c>
      <c r="I235" s="263" t="s">
        <v>322</v>
      </c>
    </row>
    <row r="236" spans="1:10" ht="20.25" customHeight="1" thickBot="1" x14ac:dyDescent="0.3">
      <c r="A236" s="553"/>
      <c r="B236" s="555"/>
      <c r="C236" s="97">
        <v>80111504</v>
      </c>
      <c r="D236" s="97" t="s">
        <v>71</v>
      </c>
      <c r="E236" s="97" t="s">
        <v>44</v>
      </c>
      <c r="F236" s="97">
        <v>1</v>
      </c>
      <c r="G236" s="98">
        <v>200000</v>
      </c>
      <c r="H236" s="383">
        <f>F236*G236</f>
        <v>200000</v>
      </c>
      <c r="I236" s="263" t="s">
        <v>329</v>
      </c>
      <c r="J236" s="262" t="s">
        <v>349</v>
      </c>
    </row>
    <row r="237" spans="1:10" ht="20.25" customHeight="1" x14ac:dyDescent="0.25">
      <c r="A237" s="553"/>
      <c r="B237" s="555"/>
      <c r="C237" s="97">
        <v>80111504</v>
      </c>
      <c r="D237" s="97" t="s">
        <v>71</v>
      </c>
      <c r="E237" s="97" t="s">
        <v>44</v>
      </c>
      <c r="F237" s="97">
        <v>1</v>
      </c>
      <c r="G237" s="98">
        <v>200000</v>
      </c>
      <c r="H237" s="383">
        <f>F237*G237</f>
        <v>200000</v>
      </c>
      <c r="I237" s="263" t="s">
        <v>324</v>
      </c>
      <c r="J237" s="262"/>
    </row>
    <row r="238" spans="1:10" ht="32.25" thickBot="1" x14ac:dyDescent="0.3">
      <c r="A238" s="554"/>
      <c r="B238" s="556"/>
      <c r="C238" s="188"/>
      <c r="D238" s="188"/>
      <c r="E238" s="444"/>
      <c r="F238" s="194"/>
      <c r="G238" s="198" t="s">
        <v>46</v>
      </c>
      <c r="H238" s="368">
        <f>SUM(H234:H237)</f>
        <v>840000</v>
      </c>
    </row>
    <row r="239" spans="1:10" ht="48" thickBot="1" x14ac:dyDescent="0.3">
      <c r="A239" s="48" t="s">
        <v>15</v>
      </c>
      <c r="B239" s="48" t="s">
        <v>16</v>
      </c>
      <c r="C239" s="49" t="s">
        <v>17</v>
      </c>
      <c r="D239" s="50" t="s">
        <v>18</v>
      </c>
      <c r="E239" s="50" t="s">
        <v>19</v>
      </c>
      <c r="F239" s="50" t="s">
        <v>20</v>
      </c>
      <c r="G239" s="51" t="s">
        <v>21</v>
      </c>
      <c r="H239" s="51" t="s">
        <v>22</v>
      </c>
    </row>
    <row r="240" spans="1:10" ht="51" customHeight="1" thickBot="1" x14ac:dyDescent="0.3">
      <c r="A240" s="575">
        <v>19</v>
      </c>
      <c r="B240" s="540">
        <v>29</v>
      </c>
      <c r="C240" s="233" t="s">
        <v>331</v>
      </c>
      <c r="D240" s="52" t="s">
        <v>332</v>
      </c>
      <c r="E240" s="52" t="s">
        <v>24</v>
      </c>
      <c r="F240" s="52" t="s">
        <v>25</v>
      </c>
      <c r="G240" s="53" t="s">
        <v>26</v>
      </c>
      <c r="H240" s="54"/>
    </row>
    <row r="241" spans="1:10" ht="33" thickTop="1" thickBot="1" x14ac:dyDescent="0.3">
      <c r="A241" s="576"/>
      <c r="B241" s="541"/>
      <c r="C241" s="546" t="s">
        <v>27</v>
      </c>
      <c r="D241" s="33" t="s">
        <v>28</v>
      </c>
      <c r="E241" s="34">
        <v>44677</v>
      </c>
      <c r="F241" s="549" t="s">
        <v>29</v>
      </c>
      <c r="G241" s="35" t="s">
        <v>30</v>
      </c>
      <c r="H241" s="55" t="s">
        <v>31</v>
      </c>
    </row>
    <row r="242" spans="1:10" ht="20.25" customHeight="1" thickTop="1" thickBot="1" x14ac:dyDescent="0.3">
      <c r="A242" s="576"/>
      <c r="B242" s="541"/>
      <c r="C242" s="547"/>
      <c r="D242" s="33" t="s">
        <v>32</v>
      </c>
      <c r="E242" s="31">
        <v>2</v>
      </c>
      <c r="F242" s="550"/>
      <c r="G242" s="35" t="s">
        <v>33</v>
      </c>
      <c r="H242" s="56" t="s">
        <v>34</v>
      </c>
      <c r="J242">
        <v>1</v>
      </c>
    </row>
    <row r="243" spans="1:10" ht="20.25" customHeight="1" thickTop="1" thickBot="1" x14ac:dyDescent="0.3">
      <c r="A243" s="576"/>
      <c r="B243" s="541"/>
      <c r="C243" s="547"/>
      <c r="D243" s="33" t="s">
        <v>35</v>
      </c>
      <c r="E243" s="34">
        <v>44684</v>
      </c>
      <c r="F243" s="550"/>
      <c r="G243" s="35" t="s">
        <v>36</v>
      </c>
      <c r="H243" s="56" t="s">
        <v>34</v>
      </c>
    </row>
    <row r="244" spans="1:10" ht="27" customHeight="1" thickTop="1" thickBot="1" x14ac:dyDescent="0.3">
      <c r="A244" s="576"/>
      <c r="B244" s="541"/>
      <c r="C244" s="548"/>
      <c r="D244" s="33" t="s">
        <v>32</v>
      </c>
      <c r="E244" s="31">
        <v>2</v>
      </c>
      <c r="F244" s="551"/>
      <c r="G244" s="35" t="s">
        <v>37</v>
      </c>
      <c r="H244" s="56" t="s">
        <v>34</v>
      </c>
    </row>
    <row r="245" spans="1:10" ht="20.25" customHeight="1" thickTop="1" thickBot="1" x14ac:dyDescent="0.3">
      <c r="A245" s="576"/>
      <c r="B245" s="541"/>
      <c r="C245" s="234"/>
      <c r="D245" s="57"/>
      <c r="E245" s="437"/>
      <c r="F245" s="57"/>
      <c r="G245" s="58"/>
      <c r="H245" s="59"/>
    </row>
    <row r="246" spans="1:10" ht="48.75" thickTop="1" thickBot="1" x14ac:dyDescent="0.3">
      <c r="A246" s="576"/>
      <c r="B246" s="541"/>
      <c r="C246" s="235" t="s">
        <v>38</v>
      </c>
      <c r="D246" s="38" t="s">
        <v>39</v>
      </c>
      <c r="E246" s="38" t="s">
        <v>40</v>
      </c>
      <c r="F246" s="38" t="s">
        <v>41</v>
      </c>
      <c r="G246" s="39" t="s">
        <v>42</v>
      </c>
      <c r="H246" s="60" t="s">
        <v>43</v>
      </c>
    </row>
    <row r="247" spans="1:10" ht="33.6" customHeight="1" thickTop="1" thickBot="1" x14ac:dyDescent="0.3">
      <c r="A247" s="576"/>
      <c r="B247" s="541"/>
      <c r="C247" s="189">
        <v>73151701</v>
      </c>
      <c r="D247" s="42" t="s">
        <v>333</v>
      </c>
      <c r="E247" s="42" t="s">
        <v>267</v>
      </c>
      <c r="F247" s="42">
        <v>1</v>
      </c>
      <c r="G247" s="61">
        <v>100000</v>
      </c>
      <c r="H247" s="62">
        <f>F247*G247</f>
        <v>100000</v>
      </c>
      <c r="I247" s="264" t="s">
        <v>324</v>
      </c>
    </row>
    <row r="248" spans="1:10" ht="37.15" customHeight="1" thickBot="1" x14ac:dyDescent="0.3">
      <c r="A248" s="576"/>
      <c r="B248" s="541"/>
      <c r="C248" s="300">
        <v>73151701</v>
      </c>
      <c r="D248" s="106" t="s">
        <v>333</v>
      </c>
      <c r="E248" s="106" t="s">
        <v>44</v>
      </c>
      <c r="F248" s="106">
        <v>1</v>
      </c>
      <c r="G248" s="298">
        <v>160000</v>
      </c>
      <c r="H248" s="299">
        <f>F248*G248</f>
        <v>160000</v>
      </c>
      <c r="I248" s="264" t="s">
        <v>238</v>
      </c>
    </row>
    <row r="249" spans="1:10" ht="37.15" customHeight="1" x14ac:dyDescent="0.25">
      <c r="A249" s="576"/>
      <c r="B249" s="578"/>
      <c r="C249" s="300">
        <v>73151701</v>
      </c>
      <c r="D249" s="106" t="s">
        <v>333</v>
      </c>
      <c r="E249" s="106" t="s">
        <v>44</v>
      </c>
      <c r="F249" s="106">
        <v>1</v>
      </c>
      <c r="G249" s="223">
        <v>547064</v>
      </c>
      <c r="H249" s="299">
        <f>F249*G249</f>
        <v>547064</v>
      </c>
      <c r="I249" s="264" t="s">
        <v>281</v>
      </c>
    </row>
    <row r="250" spans="1:10" ht="32.25" thickBot="1" x14ac:dyDescent="0.3">
      <c r="A250" s="577"/>
      <c r="B250" s="579"/>
      <c r="C250" s="301"/>
      <c r="D250" s="101"/>
      <c r="E250" s="445"/>
      <c r="F250" s="102"/>
      <c r="G250" s="302" t="s">
        <v>46</v>
      </c>
      <c r="H250" s="377">
        <f>SUM(H247:H249)</f>
        <v>807064</v>
      </c>
    </row>
    <row r="251" spans="1:10" ht="48" thickBot="1" x14ac:dyDescent="0.3">
      <c r="A251" s="26" t="s">
        <v>15</v>
      </c>
      <c r="B251" s="26" t="s">
        <v>16</v>
      </c>
      <c r="C251" s="27" t="s">
        <v>17</v>
      </c>
      <c r="D251" s="28" t="s">
        <v>18</v>
      </c>
      <c r="E251" s="28" t="s">
        <v>19</v>
      </c>
      <c r="F251" s="28" t="s">
        <v>20</v>
      </c>
      <c r="G251" s="28" t="s">
        <v>21</v>
      </c>
      <c r="H251" s="28" t="s">
        <v>22</v>
      </c>
    </row>
    <row r="252" spans="1:10" ht="32.25" thickBot="1" x14ac:dyDescent="0.3">
      <c r="A252" s="543">
        <v>20</v>
      </c>
      <c r="B252" s="544">
        <v>29</v>
      </c>
      <c r="C252" s="30" t="s">
        <v>72</v>
      </c>
      <c r="D252" s="31" t="s">
        <v>73</v>
      </c>
      <c r="E252" s="31" t="s">
        <v>24</v>
      </c>
      <c r="F252" s="31" t="s">
        <v>25</v>
      </c>
      <c r="G252" s="31" t="s">
        <v>52</v>
      </c>
      <c r="H252" s="31"/>
    </row>
    <row r="253" spans="1:10" ht="33" thickTop="1" thickBot="1" x14ac:dyDescent="0.3">
      <c r="A253" s="553"/>
      <c r="B253" s="555"/>
      <c r="C253" s="549" t="s">
        <v>27</v>
      </c>
      <c r="D253" s="33" t="s">
        <v>28</v>
      </c>
      <c r="E253" s="34">
        <v>44669</v>
      </c>
      <c r="F253" s="549" t="s">
        <v>29</v>
      </c>
      <c r="G253" s="33" t="s">
        <v>30</v>
      </c>
      <c r="H253" s="31" t="s">
        <v>31</v>
      </c>
    </row>
    <row r="254" spans="1:10" ht="20.25" customHeight="1" thickTop="1" thickBot="1" x14ac:dyDescent="0.3">
      <c r="A254" s="553"/>
      <c r="B254" s="555"/>
      <c r="C254" s="550"/>
      <c r="D254" s="33" t="s">
        <v>32</v>
      </c>
      <c r="E254" s="31">
        <v>2</v>
      </c>
      <c r="F254" s="550"/>
      <c r="G254" s="33" t="s">
        <v>33</v>
      </c>
      <c r="H254" s="69" t="s">
        <v>34</v>
      </c>
    </row>
    <row r="255" spans="1:10" ht="20.25" customHeight="1" thickTop="1" thickBot="1" x14ac:dyDescent="0.3">
      <c r="A255" s="553"/>
      <c r="B255" s="555"/>
      <c r="C255" s="550"/>
      <c r="D255" s="33" t="s">
        <v>35</v>
      </c>
      <c r="E255" s="34">
        <v>44677</v>
      </c>
      <c r="F255" s="550"/>
      <c r="G255" s="33" t="s">
        <v>36</v>
      </c>
      <c r="H255" s="69" t="s">
        <v>34</v>
      </c>
    </row>
    <row r="256" spans="1:10" ht="20.25" customHeight="1" thickTop="1" thickBot="1" x14ac:dyDescent="0.3">
      <c r="A256" s="553"/>
      <c r="B256" s="555"/>
      <c r="C256" s="551"/>
      <c r="D256" s="33" t="s">
        <v>32</v>
      </c>
      <c r="E256" s="31">
        <v>2</v>
      </c>
      <c r="F256" s="551"/>
      <c r="G256" s="33" t="s">
        <v>37</v>
      </c>
      <c r="H256" s="69" t="s">
        <v>34</v>
      </c>
    </row>
    <row r="257" spans="1:10" ht="20.25" customHeight="1" thickTop="1" thickBot="1" x14ac:dyDescent="0.3">
      <c r="A257" s="553"/>
      <c r="B257" s="555"/>
      <c r="C257" s="57"/>
      <c r="D257" s="57"/>
      <c r="E257" s="437"/>
      <c r="F257" s="57"/>
      <c r="G257" s="57"/>
      <c r="H257" s="57"/>
    </row>
    <row r="258" spans="1:10" ht="33" thickTop="1" thickBot="1" x14ac:dyDescent="0.3">
      <c r="A258" s="553"/>
      <c r="B258" s="555"/>
      <c r="C258" s="90" t="s">
        <v>38</v>
      </c>
      <c r="D258" s="91" t="s">
        <v>39</v>
      </c>
      <c r="E258" s="91" t="s">
        <v>40</v>
      </c>
      <c r="F258" s="91" t="s">
        <v>41</v>
      </c>
      <c r="G258" s="91" t="s">
        <v>42</v>
      </c>
      <c r="H258" s="91" t="s">
        <v>43</v>
      </c>
    </row>
    <row r="259" spans="1:10" ht="31.5" x14ac:dyDescent="0.25">
      <c r="A259" s="553"/>
      <c r="B259" s="555"/>
      <c r="C259" s="206">
        <v>90101604</v>
      </c>
      <c r="D259" s="207" t="s">
        <v>74</v>
      </c>
      <c r="E259" s="207" t="s">
        <v>44</v>
      </c>
      <c r="F259" s="207">
        <v>1</v>
      </c>
      <c r="G259" s="208">
        <v>100000</v>
      </c>
      <c r="H259" s="209">
        <f>F259*G259</f>
        <v>100000</v>
      </c>
      <c r="I259" s="263" t="s">
        <v>329</v>
      </c>
    </row>
    <row r="260" spans="1:10" x14ac:dyDescent="0.25">
      <c r="A260" s="553"/>
      <c r="B260" s="555"/>
      <c r="C260" s="96">
        <v>90101802</v>
      </c>
      <c r="D260" s="97" t="s">
        <v>346</v>
      </c>
      <c r="E260" s="97" t="s">
        <v>44</v>
      </c>
      <c r="F260" s="97">
        <v>1</v>
      </c>
      <c r="G260" s="98">
        <v>100000</v>
      </c>
      <c r="H260" s="99">
        <f>F260*G260</f>
        <v>100000</v>
      </c>
      <c r="I260" s="263" t="s">
        <v>329</v>
      </c>
    </row>
    <row r="261" spans="1:10" x14ac:dyDescent="0.25">
      <c r="A261" s="553"/>
      <c r="B261" s="555"/>
      <c r="C261" s="96">
        <v>90101802</v>
      </c>
      <c r="D261" s="97" t="s">
        <v>346</v>
      </c>
      <c r="E261" s="195" t="s">
        <v>44</v>
      </c>
      <c r="F261" s="195">
        <v>1</v>
      </c>
      <c r="G261" s="98">
        <v>100000</v>
      </c>
      <c r="H261" s="99">
        <f>F261*G261</f>
        <v>100000</v>
      </c>
      <c r="I261" s="303" t="s">
        <v>322</v>
      </c>
      <c r="J261" s="252"/>
    </row>
    <row r="262" spans="1:10" ht="31.5" x14ac:dyDescent="0.25">
      <c r="A262" s="553"/>
      <c r="B262" s="555"/>
      <c r="C262" s="96">
        <v>90101604</v>
      </c>
      <c r="D262" s="97" t="s">
        <v>74</v>
      </c>
      <c r="E262" s="195" t="s">
        <v>44</v>
      </c>
      <c r="F262" s="195">
        <v>1</v>
      </c>
      <c r="G262" s="98">
        <v>40000</v>
      </c>
      <c r="H262" s="99">
        <f t="shared" ref="H262:H265" si="5">F262*G262</f>
        <v>40000</v>
      </c>
      <c r="I262" s="240" t="s">
        <v>238</v>
      </c>
      <c r="J262" s="253"/>
    </row>
    <row r="263" spans="1:10" x14ac:dyDescent="0.25">
      <c r="A263" s="553"/>
      <c r="B263" s="555"/>
      <c r="C263" s="96">
        <v>90101802</v>
      </c>
      <c r="D263" s="97" t="s">
        <v>346</v>
      </c>
      <c r="E263" s="195" t="s">
        <v>44</v>
      </c>
      <c r="F263" s="195">
        <v>1</v>
      </c>
      <c r="G263" s="98">
        <v>50000</v>
      </c>
      <c r="H263" s="99">
        <f t="shared" si="5"/>
        <v>50000</v>
      </c>
      <c r="I263" s="240" t="s">
        <v>281</v>
      </c>
      <c r="J263" s="253"/>
    </row>
    <row r="264" spans="1:10" ht="31.5" x14ac:dyDescent="0.25">
      <c r="A264" s="553"/>
      <c r="B264" s="555"/>
      <c r="C264" s="96">
        <v>90101604</v>
      </c>
      <c r="D264" s="97" t="s">
        <v>74</v>
      </c>
      <c r="E264" s="97" t="s">
        <v>44</v>
      </c>
      <c r="F264" s="97">
        <v>1</v>
      </c>
      <c r="G264" s="98">
        <v>150000</v>
      </c>
      <c r="H264" s="99">
        <f t="shared" si="5"/>
        <v>150000</v>
      </c>
      <c r="I264" s="240" t="s">
        <v>324</v>
      </c>
      <c r="J264" s="253"/>
    </row>
    <row r="265" spans="1:10" ht="16.5" thickBot="1" x14ac:dyDescent="0.3">
      <c r="A265" s="553"/>
      <c r="B265" s="555"/>
      <c r="C265" s="226">
        <v>90101802</v>
      </c>
      <c r="D265" s="227" t="s">
        <v>346</v>
      </c>
      <c r="E265" s="227" t="s">
        <v>44</v>
      </c>
      <c r="F265" s="227">
        <v>1</v>
      </c>
      <c r="G265" s="304">
        <v>150000</v>
      </c>
      <c r="H265" s="211">
        <f t="shared" si="5"/>
        <v>150000</v>
      </c>
      <c r="I265" s="240" t="s">
        <v>324</v>
      </c>
      <c r="J265" s="253"/>
    </row>
    <row r="266" spans="1:10" ht="32.25" thickBot="1" x14ac:dyDescent="0.3">
      <c r="A266" s="554"/>
      <c r="B266" s="556"/>
      <c r="C266" s="188"/>
      <c r="D266" s="188"/>
      <c r="E266" s="444"/>
      <c r="F266" s="194"/>
      <c r="G266" s="198" t="s">
        <v>46</v>
      </c>
      <c r="H266" s="368">
        <f>SUM(H259:H265)</f>
        <v>690000</v>
      </c>
    </row>
    <row r="267" spans="1:10" s="111" customFormat="1" x14ac:dyDescent="0.25">
      <c r="C267" s="284"/>
      <c r="D267" s="285"/>
      <c r="E267" s="446"/>
      <c r="F267" s="285"/>
      <c r="G267" s="286"/>
      <c r="H267" s="287"/>
      <c r="I267" s="273"/>
    </row>
    <row r="268" spans="1:10" ht="16.5" thickBot="1" x14ac:dyDescent="0.3"/>
    <row r="269" spans="1:10" ht="48" thickBot="1" x14ac:dyDescent="0.3">
      <c r="A269" s="26" t="s">
        <v>15</v>
      </c>
      <c r="B269" s="26" t="s">
        <v>16</v>
      </c>
      <c r="C269" s="86" t="s">
        <v>17</v>
      </c>
      <c r="D269" s="28" t="s">
        <v>18</v>
      </c>
      <c r="E269" s="28" t="s">
        <v>19</v>
      </c>
      <c r="F269" s="28" t="s">
        <v>20</v>
      </c>
      <c r="G269" s="28" t="s">
        <v>21</v>
      </c>
      <c r="H269" s="28" t="s">
        <v>22</v>
      </c>
    </row>
    <row r="270" spans="1:10" ht="32.25" thickBot="1" x14ac:dyDescent="0.3">
      <c r="A270" s="565">
        <v>21</v>
      </c>
      <c r="B270" s="544">
        <v>31</v>
      </c>
      <c r="C270" s="30" t="s">
        <v>75</v>
      </c>
      <c r="D270" s="31" t="s">
        <v>76</v>
      </c>
      <c r="E270" s="31" t="s">
        <v>54</v>
      </c>
      <c r="F270" s="31" t="s">
        <v>55</v>
      </c>
      <c r="G270" s="31" t="s">
        <v>26</v>
      </c>
      <c r="H270" s="31"/>
    </row>
    <row r="271" spans="1:10" ht="33" thickTop="1" thickBot="1" x14ac:dyDescent="0.3">
      <c r="A271" s="574"/>
      <c r="B271" s="555"/>
      <c r="C271" s="549" t="s">
        <v>27</v>
      </c>
      <c r="D271" s="33" t="s">
        <v>28</v>
      </c>
      <c r="E271" s="34">
        <v>44572</v>
      </c>
      <c r="F271" s="549" t="s">
        <v>29</v>
      </c>
      <c r="G271" s="33" t="s">
        <v>30</v>
      </c>
      <c r="H271" s="31" t="s">
        <v>31</v>
      </c>
    </row>
    <row r="272" spans="1:10" ht="17.25" thickTop="1" thickBot="1" x14ac:dyDescent="0.3">
      <c r="A272" s="574"/>
      <c r="B272" s="555"/>
      <c r="C272" s="550"/>
      <c r="D272" s="33" t="s">
        <v>32</v>
      </c>
      <c r="E272" s="31">
        <v>1</v>
      </c>
      <c r="F272" s="550"/>
      <c r="G272" s="33" t="s">
        <v>33</v>
      </c>
      <c r="H272" s="69" t="s">
        <v>34</v>
      </c>
    </row>
    <row r="273" spans="1:9" ht="17.25" thickTop="1" thickBot="1" x14ac:dyDescent="0.3">
      <c r="A273" s="574"/>
      <c r="B273" s="555"/>
      <c r="C273" s="550"/>
      <c r="D273" s="33" t="s">
        <v>35</v>
      </c>
      <c r="E273" s="34">
        <v>44575</v>
      </c>
      <c r="F273" s="550"/>
      <c r="G273" s="33" t="s">
        <v>36</v>
      </c>
      <c r="H273" s="69" t="s">
        <v>34</v>
      </c>
    </row>
    <row r="274" spans="1:9" ht="33" thickTop="1" thickBot="1" x14ac:dyDescent="0.3">
      <c r="A274" s="574"/>
      <c r="B274" s="555"/>
      <c r="C274" s="551"/>
      <c r="D274" s="33" t="s">
        <v>32</v>
      </c>
      <c r="E274" s="31">
        <v>1</v>
      </c>
      <c r="F274" s="551"/>
      <c r="G274" s="33" t="s">
        <v>37</v>
      </c>
      <c r="H274" s="69" t="s">
        <v>34</v>
      </c>
    </row>
    <row r="275" spans="1:9" ht="17.25" thickTop="1" thickBot="1" x14ac:dyDescent="0.3">
      <c r="A275" s="574"/>
      <c r="B275" s="555"/>
      <c r="C275" s="57"/>
      <c r="D275" s="57"/>
      <c r="E275" s="437"/>
      <c r="F275" s="57"/>
      <c r="G275" s="57"/>
      <c r="H275" s="57"/>
    </row>
    <row r="276" spans="1:9" ht="33" thickTop="1" thickBot="1" x14ac:dyDescent="0.3">
      <c r="A276" s="574"/>
      <c r="B276" s="555"/>
      <c r="C276" s="37" t="s">
        <v>38</v>
      </c>
      <c r="D276" s="38" t="s">
        <v>39</v>
      </c>
      <c r="E276" s="38" t="s">
        <v>40</v>
      </c>
      <c r="F276" s="38" t="s">
        <v>41</v>
      </c>
      <c r="G276" s="38" t="s">
        <v>42</v>
      </c>
      <c r="H276" s="38" t="s">
        <v>43</v>
      </c>
    </row>
    <row r="277" spans="1:9" ht="17.25" thickTop="1" thickBot="1" x14ac:dyDescent="0.3">
      <c r="A277" s="574"/>
      <c r="B277" s="555"/>
      <c r="C277" s="41">
        <v>50202310</v>
      </c>
      <c r="D277" s="42" t="s">
        <v>77</v>
      </c>
      <c r="E277" s="42" t="s">
        <v>44</v>
      </c>
      <c r="F277" s="42">
        <v>250</v>
      </c>
      <c r="G277" s="70">
        <v>70</v>
      </c>
      <c r="H277" s="70">
        <f>F277*G277</f>
        <v>17500</v>
      </c>
      <c r="I277" s="263" t="s">
        <v>45</v>
      </c>
    </row>
    <row r="278" spans="1:9" ht="16.5" thickBot="1" x14ac:dyDescent="0.3">
      <c r="A278" s="574"/>
      <c r="B278" s="555"/>
      <c r="C278" s="41">
        <v>50202310</v>
      </c>
      <c r="D278" s="42" t="s">
        <v>77</v>
      </c>
      <c r="E278" s="42" t="s">
        <v>78</v>
      </c>
      <c r="F278" s="42">
        <v>50</v>
      </c>
      <c r="G278" s="70">
        <v>140</v>
      </c>
      <c r="H278" s="70">
        <f t="shared" ref="H278:H280" si="6">F278*G278</f>
        <v>7000</v>
      </c>
      <c r="I278" s="263" t="s">
        <v>45</v>
      </c>
    </row>
    <row r="279" spans="1:9" ht="16.5" thickBot="1" x14ac:dyDescent="0.3">
      <c r="A279" s="574"/>
      <c r="B279" s="555"/>
      <c r="C279" s="41">
        <v>50202310</v>
      </c>
      <c r="D279" s="42" t="s">
        <v>77</v>
      </c>
      <c r="E279" s="42" t="s">
        <v>44</v>
      </c>
      <c r="F279" s="42">
        <v>143</v>
      </c>
      <c r="G279" s="70">
        <v>70</v>
      </c>
      <c r="H279" s="70">
        <f t="shared" si="6"/>
        <v>10010</v>
      </c>
      <c r="I279" s="263" t="s">
        <v>228</v>
      </c>
    </row>
    <row r="280" spans="1:9" s="111" customFormat="1" ht="16.5" thickBot="1" x14ac:dyDescent="0.3">
      <c r="A280" s="574"/>
      <c r="B280" s="555"/>
      <c r="C280" s="130">
        <v>50202310</v>
      </c>
      <c r="D280" s="131" t="s">
        <v>77</v>
      </c>
      <c r="E280" s="131" t="s">
        <v>44</v>
      </c>
      <c r="F280" s="131">
        <v>377</v>
      </c>
      <c r="G280" s="70">
        <v>70</v>
      </c>
      <c r="H280" s="70">
        <f t="shared" si="6"/>
        <v>26390</v>
      </c>
      <c r="I280" s="263" t="s">
        <v>238</v>
      </c>
    </row>
    <row r="281" spans="1:9" ht="32.25" thickBot="1" x14ac:dyDescent="0.3">
      <c r="A281" s="574"/>
      <c r="B281" s="556"/>
      <c r="C281" s="65"/>
      <c r="D281" s="65"/>
      <c r="E281" s="441"/>
      <c r="F281" s="66"/>
      <c r="G281" s="71" t="s">
        <v>46</v>
      </c>
      <c r="H281" s="367">
        <f>SUM(H277:H280)</f>
        <v>60900</v>
      </c>
    </row>
    <row r="282" spans="1:9" ht="16.5" thickBot="1" x14ac:dyDescent="0.3"/>
    <row r="283" spans="1:9" ht="48" thickBot="1" x14ac:dyDescent="0.3">
      <c r="A283" s="26" t="s">
        <v>15</v>
      </c>
      <c r="B283" s="503" t="s">
        <v>16</v>
      </c>
      <c r="C283" s="504" t="s">
        <v>17</v>
      </c>
      <c r="D283" s="401" t="s">
        <v>18</v>
      </c>
      <c r="E283" s="401" t="s">
        <v>19</v>
      </c>
      <c r="F283" s="401" t="s">
        <v>20</v>
      </c>
      <c r="G283" s="401" t="s">
        <v>21</v>
      </c>
      <c r="H283" s="505" t="s">
        <v>22</v>
      </c>
    </row>
    <row r="284" spans="1:9" ht="32.25" thickBot="1" x14ac:dyDescent="0.3">
      <c r="A284" s="543">
        <v>22</v>
      </c>
      <c r="B284" s="544">
        <v>31</v>
      </c>
      <c r="C284" s="485" t="s">
        <v>75</v>
      </c>
      <c r="D284" s="78" t="s">
        <v>76</v>
      </c>
      <c r="E284" s="78" t="s">
        <v>54</v>
      </c>
      <c r="F284" s="78" t="s">
        <v>55</v>
      </c>
      <c r="G284" s="78" t="s">
        <v>26</v>
      </c>
      <c r="H284" s="78"/>
    </row>
    <row r="285" spans="1:9" ht="33" thickTop="1" thickBot="1" x14ac:dyDescent="0.3">
      <c r="A285" s="553"/>
      <c r="B285" s="555"/>
      <c r="C285" s="549" t="s">
        <v>27</v>
      </c>
      <c r="D285" s="33" t="s">
        <v>28</v>
      </c>
      <c r="E285" s="34">
        <v>44713</v>
      </c>
      <c r="F285" s="549" t="s">
        <v>29</v>
      </c>
      <c r="G285" s="33" t="s">
        <v>30</v>
      </c>
      <c r="H285" s="31" t="s">
        <v>31</v>
      </c>
    </row>
    <row r="286" spans="1:9" ht="20.25" customHeight="1" thickTop="1" thickBot="1" x14ac:dyDescent="0.3">
      <c r="A286" s="553"/>
      <c r="B286" s="555"/>
      <c r="C286" s="550"/>
      <c r="D286" s="33" t="s">
        <v>32</v>
      </c>
      <c r="E286" s="31">
        <v>2</v>
      </c>
      <c r="F286" s="550"/>
      <c r="G286" s="33" t="s">
        <v>33</v>
      </c>
      <c r="H286" s="69" t="s">
        <v>34</v>
      </c>
    </row>
    <row r="287" spans="1:9" ht="20.25" customHeight="1" thickTop="1" thickBot="1" x14ac:dyDescent="0.3">
      <c r="A287" s="553"/>
      <c r="B287" s="555"/>
      <c r="C287" s="550"/>
      <c r="D287" s="33" t="s">
        <v>35</v>
      </c>
      <c r="E287" s="34">
        <v>44720</v>
      </c>
      <c r="F287" s="550"/>
      <c r="G287" s="33" t="s">
        <v>36</v>
      </c>
      <c r="H287" s="69" t="s">
        <v>34</v>
      </c>
    </row>
    <row r="288" spans="1:9" ht="20.25" customHeight="1" thickTop="1" thickBot="1" x14ac:dyDescent="0.3">
      <c r="A288" s="553"/>
      <c r="B288" s="555"/>
      <c r="C288" s="551"/>
      <c r="D288" s="33" t="s">
        <v>32</v>
      </c>
      <c r="E288" s="31">
        <v>2</v>
      </c>
      <c r="F288" s="551"/>
      <c r="G288" s="33" t="s">
        <v>37</v>
      </c>
      <c r="H288" s="69" t="s">
        <v>34</v>
      </c>
    </row>
    <row r="289" spans="1:9" ht="20.25" customHeight="1" thickTop="1" thickBot="1" x14ac:dyDescent="0.3">
      <c r="A289" s="553"/>
      <c r="B289" s="555"/>
      <c r="C289" s="57"/>
      <c r="D289" s="57"/>
      <c r="E289" s="437"/>
      <c r="F289" s="57"/>
      <c r="G289" s="57"/>
      <c r="H289" s="57"/>
    </row>
    <row r="290" spans="1:9" ht="33" thickTop="1" thickBot="1" x14ac:dyDescent="0.3">
      <c r="A290" s="553"/>
      <c r="B290" s="555"/>
      <c r="C290" s="37" t="s">
        <v>38</v>
      </c>
      <c r="D290" s="38" t="s">
        <v>39</v>
      </c>
      <c r="E290" s="38" t="s">
        <v>40</v>
      </c>
      <c r="F290" s="38" t="s">
        <v>41</v>
      </c>
      <c r="G290" s="38" t="s">
        <v>42</v>
      </c>
      <c r="H290" s="38" t="s">
        <v>43</v>
      </c>
    </row>
    <row r="291" spans="1:9" ht="20.25" customHeight="1" thickTop="1" thickBot="1" x14ac:dyDescent="0.3">
      <c r="A291" s="553"/>
      <c r="B291" s="555"/>
      <c r="C291" s="41">
        <v>50202310</v>
      </c>
      <c r="D291" s="42" t="s">
        <v>77</v>
      </c>
      <c r="E291" s="42" t="s">
        <v>44</v>
      </c>
      <c r="F291" s="42">
        <v>250</v>
      </c>
      <c r="G291" s="70">
        <v>70</v>
      </c>
      <c r="H291" s="70">
        <f>F291*G291</f>
        <v>17500</v>
      </c>
      <c r="I291" s="263" t="s">
        <v>45</v>
      </c>
    </row>
    <row r="292" spans="1:9" ht="19.5" customHeight="1" thickBot="1" x14ac:dyDescent="0.3">
      <c r="A292" s="553"/>
      <c r="B292" s="555"/>
      <c r="C292" s="41">
        <v>50202310</v>
      </c>
      <c r="D292" s="42" t="s">
        <v>77</v>
      </c>
      <c r="E292" s="42" t="s">
        <v>78</v>
      </c>
      <c r="F292" s="42">
        <v>50</v>
      </c>
      <c r="G292" s="70">
        <v>140</v>
      </c>
      <c r="H292" s="70">
        <f t="shared" ref="H292:H294" si="7">F292*G292</f>
        <v>7000</v>
      </c>
      <c r="I292" s="263" t="s">
        <v>45</v>
      </c>
    </row>
    <row r="293" spans="1:9" ht="19.5" customHeight="1" thickBot="1" x14ac:dyDescent="0.3">
      <c r="A293" s="553"/>
      <c r="B293" s="555"/>
      <c r="C293" s="41">
        <v>50202310</v>
      </c>
      <c r="D293" s="42" t="s">
        <v>77</v>
      </c>
      <c r="E293" s="42" t="s">
        <v>44</v>
      </c>
      <c r="F293" s="42">
        <v>142</v>
      </c>
      <c r="G293" s="70">
        <v>70</v>
      </c>
      <c r="H293" s="70">
        <f t="shared" si="7"/>
        <v>9940</v>
      </c>
      <c r="I293" s="263"/>
    </row>
    <row r="294" spans="1:9" s="111" customFormat="1" ht="16.5" thickBot="1" x14ac:dyDescent="0.3">
      <c r="A294" s="553"/>
      <c r="B294" s="555"/>
      <c r="C294" s="130">
        <v>50202310</v>
      </c>
      <c r="D294" s="131" t="s">
        <v>77</v>
      </c>
      <c r="E294" s="131" t="s">
        <v>44</v>
      </c>
      <c r="F294" s="131">
        <v>377</v>
      </c>
      <c r="G294" s="70">
        <v>70</v>
      </c>
      <c r="H294" s="70">
        <f t="shared" si="7"/>
        <v>26390</v>
      </c>
      <c r="I294" s="267" t="s">
        <v>238</v>
      </c>
    </row>
    <row r="295" spans="1:9" ht="32.25" thickBot="1" x14ac:dyDescent="0.3">
      <c r="A295" s="554"/>
      <c r="B295" s="556"/>
      <c r="C295" s="65"/>
      <c r="D295" s="65"/>
      <c r="E295" s="441"/>
      <c r="F295" s="66"/>
      <c r="G295" s="71" t="s">
        <v>46</v>
      </c>
      <c r="H295" s="367">
        <f>SUM(H291:H294)</f>
        <v>60830</v>
      </c>
    </row>
    <row r="296" spans="1:9" ht="16.5" thickBot="1" x14ac:dyDescent="0.3"/>
    <row r="297" spans="1:9" ht="48" thickBot="1" x14ac:dyDescent="0.3">
      <c r="A297" s="26" t="s">
        <v>15</v>
      </c>
      <c r="B297" s="26" t="s">
        <v>16</v>
      </c>
      <c r="C297" s="27" t="s">
        <v>17</v>
      </c>
      <c r="D297" s="28" t="s">
        <v>18</v>
      </c>
      <c r="E297" s="28" t="s">
        <v>19</v>
      </c>
      <c r="F297" s="28" t="s">
        <v>20</v>
      </c>
      <c r="G297" s="28" t="s">
        <v>21</v>
      </c>
      <c r="H297" s="28" t="s">
        <v>22</v>
      </c>
    </row>
    <row r="298" spans="1:9" ht="32.25" thickBot="1" x14ac:dyDescent="0.3">
      <c r="A298" s="543">
        <v>23</v>
      </c>
      <c r="B298" s="544">
        <v>31</v>
      </c>
      <c r="C298" s="30" t="s">
        <v>79</v>
      </c>
      <c r="D298" s="31" t="s">
        <v>80</v>
      </c>
      <c r="E298" s="31" t="s">
        <v>54</v>
      </c>
      <c r="F298" s="31" t="s">
        <v>25</v>
      </c>
      <c r="G298" s="31" t="s">
        <v>52</v>
      </c>
      <c r="H298" s="31"/>
    </row>
    <row r="299" spans="1:9" ht="33" thickTop="1" thickBot="1" x14ac:dyDescent="0.3">
      <c r="A299" s="553"/>
      <c r="B299" s="555"/>
      <c r="C299" s="549" t="s">
        <v>27</v>
      </c>
      <c r="D299" s="33" t="s">
        <v>28</v>
      </c>
      <c r="E299" s="34">
        <v>44572</v>
      </c>
      <c r="F299" s="549" t="s">
        <v>29</v>
      </c>
      <c r="G299" s="33" t="s">
        <v>30</v>
      </c>
      <c r="H299" s="31" t="s">
        <v>31</v>
      </c>
    </row>
    <row r="300" spans="1:9" ht="20.25" customHeight="1" thickTop="1" thickBot="1" x14ac:dyDescent="0.3">
      <c r="A300" s="553"/>
      <c r="B300" s="555"/>
      <c r="C300" s="550"/>
      <c r="D300" s="33" t="s">
        <v>32</v>
      </c>
      <c r="E300" s="31">
        <v>1</v>
      </c>
      <c r="F300" s="550"/>
      <c r="G300" s="33" t="s">
        <v>33</v>
      </c>
      <c r="H300" s="69" t="s">
        <v>34</v>
      </c>
    </row>
    <row r="301" spans="1:9" ht="20.25" customHeight="1" thickTop="1" thickBot="1" x14ac:dyDescent="0.3">
      <c r="A301" s="553"/>
      <c r="B301" s="555"/>
      <c r="C301" s="550"/>
      <c r="D301" s="33" t="s">
        <v>35</v>
      </c>
      <c r="E301" s="34">
        <v>44575</v>
      </c>
      <c r="F301" s="550"/>
      <c r="G301" s="33" t="s">
        <v>36</v>
      </c>
      <c r="H301" s="69" t="s">
        <v>34</v>
      </c>
    </row>
    <row r="302" spans="1:9" ht="20.25" customHeight="1" thickTop="1" thickBot="1" x14ac:dyDescent="0.3">
      <c r="A302" s="553"/>
      <c r="B302" s="555"/>
      <c r="C302" s="551"/>
      <c r="D302" s="33" t="s">
        <v>32</v>
      </c>
      <c r="E302" s="31">
        <v>1</v>
      </c>
      <c r="F302" s="551"/>
      <c r="G302" s="33" t="s">
        <v>37</v>
      </c>
      <c r="H302" s="69" t="s">
        <v>34</v>
      </c>
    </row>
    <row r="303" spans="1:9" ht="20.25" customHeight="1" thickTop="1" thickBot="1" x14ac:dyDescent="0.3">
      <c r="A303" s="553"/>
      <c r="B303" s="555"/>
      <c r="C303" s="57"/>
      <c r="D303" s="57"/>
      <c r="E303" s="437"/>
      <c r="F303" s="57"/>
      <c r="G303" s="57"/>
      <c r="H303" s="57"/>
    </row>
    <row r="304" spans="1:9" ht="33" thickTop="1" thickBot="1" x14ac:dyDescent="0.3">
      <c r="A304" s="553"/>
      <c r="B304" s="555"/>
      <c r="C304" s="37" t="s">
        <v>38</v>
      </c>
      <c r="D304" s="38" t="s">
        <v>39</v>
      </c>
      <c r="E304" s="38" t="s">
        <v>40</v>
      </c>
      <c r="F304" s="38" t="s">
        <v>41</v>
      </c>
      <c r="G304" s="38" t="s">
        <v>42</v>
      </c>
      <c r="H304" s="38" t="s">
        <v>43</v>
      </c>
    </row>
    <row r="305" spans="1:12" ht="33" thickTop="1" thickBot="1" x14ac:dyDescent="0.3">
      <c r="A305" s="553"/>
      <c r="B305" s="555"/>
      <c r="C305" s="41">
        <v>50161509</v>
      </c>
      <c r="D305" s="42" t="s">
        <v>81</v>
      </c>
      <c r="E305" s="42" t="s">
        <v>78</v>
      </c>
      <c r="F305" s="42">
        <v>25</v>
      </c>
      <c r="G305" s="70">
        <v>150</v>
      </c>
      <c r="H305" s="70">
        <f t="shared" ref="H305:H334" si="8">F305*G305</f>
        <v>3750</v>
      </c>
      <c r="I305" s="267" t="s">
        <v>45</v>
      </c>
    </row>
    <row r="306" spans="1:12" ht="32.25" thickBot="1" x14ac:dyDescent="0.3">
      <c r="A306" s="553"/>
      <c r="B306" s="555"/>
      <c r="C306" s="41">
        <v>50161509</v>
      </c>
      <c r="D306" s="42" t="s">
        <v>81</v>
      </c>
      <c r="E306" s="42" t="s">
        <v>78</v>
      </c>
      <c r="F306" s="42">
        <v>14</v>
      </c>
      <c r="G306" s="70">
        <v>160</v>
      </c>
      <c r="H306" s="70">
        <f t="shared" si="8"/>
        <v>2240</v>
      </c>
      <c r="I306" s="267" t="s">
        <v>45</v>
      </c>
    </row>
    <row r="307" spans="1:12" ht="16.5" thickBot="1" x14ac:dyDescent="0.3">
      <c r="A307" s="553"/>
      <c r="B307" s="555"/>
      <c r="C307" s="41">
        <v>50161511</v>
      </c>
      <c r="D307" s="42" t="s">
        <v>351</v>
      </c>
      <c r="E307" s="42" t="s">
        <v>78</v>
      </c>
      <c r="F307" s="42">
        <v>2</v>
      </c>
      <c r="G307" s="70">
        <v>600</v>
      </c>
      <c r="H307" s="70">
        <f t="shared" si="8"/>
        <v>1200</v>
      </c>
      <c r="I307" s="267" t="s">
        <v>45</v>
      </c>
    </row>
    <row r="308" spans="1:12" ht="19.5" customHeight="1" thickBot="1" x14ac:dyDescent="0.3">
      <c r="A308" s="553"/>
      <c r="B308" s="555"/>
      <c r="C308" s="41">
        <v>50201713</v>
      </c>
      <c r="D308" s="42" t="s">
        <v>83</v>
      </c>
      <c r="E308" s="42" t="s">
        <v>82</v>
      </c>
      <c r="F308" s="42">
        <v>24</v>
      </c>
      <c r="G308" s="70">
        <v>200</v>
      </c>
      <c r="H308" s="70">
        <f t="shared" si="8"/>
        <v>4800</v>
      </c>
      <c r="I308" s="267" t="s">
        <v>45</v>
      </c>
    </row>
    <row r="309" spans="1:12" ht="19.5" customHeight="1" thickBot="1" x14ac:dyDescent="0.3">
      <c r="A309" s="553"/>
      <c r="B309" s="555"/>
      <c r="C309" s="41">
        <v>50201712</v>
      </c>
      <c r="D309" s="42" t="s">
        <v>84</v>
      </c>
      <c r="E309" s="42" t="s">
        <v>44</v>
      </c>
      <c r="F309" s="42">
        <v>8</v>
      </c>
      <c r="G309" s="70">
        <v>500</v>
      </c>
      <c r="H309" s="70">
        <f t="shared" si="8"/>
        <v>4000</v>
      </c>
      <c r="I309" s="267" t="s">
        <v>45</v>
      </c>
    </row>
    <row r="310" spans="1:12" ht="19.5" customHeight="1" thickBot="1" x14ac:dyDescent="0.3">
      <c r="A310" s="553"/>
      <c r="B310" s="555"/>
      <c r="C310" s="41">
        <v>50171551</v>
      </c>
      <c r="D310" s="42" t="s">
        <v>85</v>
      </c>
      <c r="E310" s="42" t="s">
        <v>44</v>
      </c>
      <c r="F310" s="42">
        <v>2</v>
      </c>
      <c r="G310" s="70">
        <v>50</v>
      </c>
      <c r="H310" s="70">
        <f t="shared" si="8"/>
        <v>100</v>
      </c>
      <c r="I310" s="267" t="s">
        <v>45</v>
      </c>
    </row>
    <row r="311" spans="1:12" ht="19.5" customHeight="1" thickBot="1" x14ac:dyDescent="0.3">
      <c r="A311" s="553"/>
      <c r="B311" s="555"/>
      <c r="C311" s="41">
        <v>50171707</v>
      </c>
      <c r="D311" s="42" t="s">
        <v>86</v>
      </c>
      <c r="E311" s="42" t="s">
        <v>87</v>
      </c>
      <c r="F311" s="42">
        <v>2</v>
      </c>
      <c r="G311" s="70">
        <v>185</v>
      </c>
      <c r="H311" s="70">
        <f t="shared" si="8"/>
        <v>370</v>
      </c>
      <c r="I311" s="267" t="s">
        <v>45</v>
      </c>
    </row>
    <row r="312" spans="1:12" ht="19.5" customHeight="1" thickBot="1" x14ac:dyDescent="0.3">
      <c r="A312" s="553"/>
      <c r="B312" s="555"/>
      <c r="C312" s="41">
        <v>50201714</v>
      </c>
      <c r="D312" s="42" t="s">
        <v>88</v>
      </c>
      <c r="E312" s="42" t="s">
        <v>44</v>
      </c>
      <c r="F312" s="42">
        <v>8</v>
      </c>
      <c r="G312" s="70">
        <v>350</v>
      </c>
      <c r="H312" s="70">
        <f t="shared" si="8"/>
        <v>2800</v>
      </c>
      <c r="I312" s="267" t="s">
        <v>45</v>
      </c>
    </row>
    <row r="313" spans="1:12" ht="19.5" customHeight="1" thickBot="1" x14ac:dyDescent="0.3">
      <c r="A313" s="553"/>
      <c r="B313" s="555"/>
      <c r="C313" s="41">
        <v>50201706</v>
      </c>
      <c r="D313" s="42" t="s">
        <v>89</v>
      </c>
      <c r="E313" s="42" t="s">
        <v>78</v>
      </c>
      <c r="F313" s="42">
        <v>5</v>
      </c>
      <c r="G313" s="70">
        <v>4500</v>
      </c>
      <c r="H313" s="70">
        <f t="shared" si="8"/>
        <v>22500</v>
      </c>
      <c r="I313" s="267" t="s">
        <v>45</v>
      </c>
    </row>
    <row r="314" spans="1:12" ht="19.5" customHeight="1" thickBot="1" x14ac:dyDescent="0.3">
      <c r="A314" s="553"/>
      <c r="B314" s="555"/>
      <c r="C314" s="190">
        <v>50201713</v>
      </c>
      <c r="D314" s="106" t="s">
        <v>83</v>
      </c>
      <c r="E314" s="106" t="s">
        <v>82</v>
      </c>
      <c r="F314" s="106">
        <v>25</v>
      </c>
      <c r="G314" s="197">
        <v>250</v>
      </c>
      <c r="H314" s="70">
        <f t="shared" si="8"/>
        <v>6250</v>
      </c>
      <c r="I314" s="267" t="s">
        <v>45</v>
      </c>
    </row>
    <row r="315" spans="1:12" s="117" customFormat="1" ht="13.5" customHeight="1" thickBot="1" x14ac:dyDescent="0.3">
      <c r="A315" s="553"/>
      <c r="B315" s="555"/>
      <c r="C315" s="41">
        <v>50201706</v>
      </c>
      <c r="D315" s="42" t="s">
        <v>89</v>
      </c>
      <c r="E315" s="42" t="s">
        <v>149</v>
      </c>
      <c r="F315" s="277">
        <v>153</v>
      </c>
      <c r="G315" s="256">
        <v>226.18170000000001</v>
      </c>
      <c r="H315" s="70">
        <f t="shared" si="8"/>
        <v>34605.8001</v>
      </c>
      <c r="I315" s="115" t="s">
        <v>228</v>
      </c>
      <c r="J315" s="116"/>
      <c r="K315" s="116"/>
      <c r="L315" s="116"/>
    </row>
    <row r="316" spans="1:12" s="117" customFormat="1" ht="13.5" customHeight="1" thickBot="1" x14ac:dyDescent="0.3">
      <c r="A316" s="553"/>
      <c r="B316" s="555"/>
      <c r="C316" s="41">
        <v>50161509</v>
      </c>
      <c r="D316" s="42" t="s">
        <v>81</v>
      </c>
      <c r="E316" s="42" t="s">
        <v>78</v>
      </c>
      <c r="F316" s="259">
        <v>40</v>
      </c>
      <c r="G316" s="70">
        <v>150</v>
      </c>
      <c r="H316" s="70">
        <f t="shared" si="8"/>
        <v>6000</v>
      </c>
      <c r="I316" s="115" t="s">
        <v>228</v>
      </c>
      <c r="J316" s="116"/>
      <c r="K316" s="116"/>
      <c r="L316" s="116"/>
    </row>
    <row r="317" spans="1:12" s="117" customFormat="1" ht="13.5" customHeight="1" thickBot="1" x14ac:dyDescent="0.3">
      <c r="A317" s="553"/>
      <c r="B317" s="555"/>
      <c r="C317" s="278">
        <v>50201714</v>
      </c>
      <c r="D317" s="42" t="s">
        <v>88</v>
      </c>
      <c r="E317" s="259" t="s">
        <v>44</v>
      </c>
      <c r="F317" s="259">
        <v>8</v>
      </c>
      <c r="G317" s="70">
        <v>350</v>
      </c>
      <c r="H317" s="70">
        <f t="shared" si="8"/>
        <v>2800</v>
      </c>
      <c r="I317" s="115" t="s">
        <v>228</v>
      </c>
      <c r="J317" s="116"/>
      <c r="K317" s="116"/>
      <c r="L317" s="116"/>
    </row>
    <row r="318" spans="1:12" s="117" customFormat="1" ht="13.5" customHeight="1" thickBot="1" x14ac:dyDescent="0.3">
      <c r="A318" s="553"/>
      <c r="B318" s="555"/>
      <c r="C318" s="41">
        <v>50201712</v>
      </c>
      <c r="D318" s="42" t="s">
        <v>84</v>
      </c>
      <c r="E318" s="42" t="s">
        <v>44</v>
      </c>
      <c r="F318" s="259">
        <v>10</v>
      </c>
      <c r="G318" s="70">
        <v>500</v>
      </c>
      <c r="H318" s="70">
        <f t="shared" si="8"/>
        <v>5000</v>
      </c>
      <c r="I318" s="115" t="s">
        <v>228</v>
      </c>
      <c r="J318" s="116"/>
      <c r="K318" s="116"/>
      <c r="L318" s="116"/>
    </row>
    <row r="319" spans="1:12" s="117" customFormat="1" ht="13.5" customHeight="1" thickBot="1" x14ac:dyDescent="0.3">
      <c r="A319" s="553"/>
      <c r="B319" s="555"/>
      <c r="C319" s="41">
        <v>50201713</v>
      </c>
      <c r="D319" s="42" t="s">
        <v>83</v>
      </c>
      <c r="E319" s="42" t="s">
        <v>82</v>
      </c>
      <c r="F319" s="210">
        <v>18</v>
      </c>
      <c r="G319" s="279">
        <v>200</v>
      </c>
      <c r="H319" s="70">
        <f t="shared" si="8"/>
        <v>3600</v>
      </c>
      <c r="I319" s="115" t="s">
        <v>228</v>
      </c>
      <c r="J319" s="116"/>
      <c r="K319" s="116"/>
      <c r="L319" s="116"/>
    </row>
    <row r="320" spans="1:12" s="111" customFormat="1" ht="16.5" thickBot="1" x14ac:dyDescent="0.3">
      <c r="A320" s="553"/>
      <c r="B320" s="555"/>
      <c r="C320" s="212">
        <v>50201706</v>
      </c>
      <c r="D320" s="213" t="s">
        <v>89</v>
      </c>
      <c r="E320" s="213" t="s">
        <v>149</v>
      </c>
      <c r="F320" s="213">
        <v>62</v>
      </c>
      <c r="G320" s="276">
        <v>225</v>
      </c>
      <c r="H320" s="70">
        <f t="shared" si="8"/>
        <v>13950</v>
      </c>
      <c r="I320" s="267" t="s">
        <v>238</v>
      </c>
    </row>
    <row r="321" spans="1:10" s="111" customFormat="1" ht="32.25" thickBot="1" x14ac:dyDescent="0.3">
      <c r="A321" s="553"/>
      <c r="B321" s="555"/>
      <c r="C321" s="130">
        <v>50161509</v>
      </c>
      <c r="D321" s="131" t="s">
        <v>81</v>
      </c>
      <c r="E321" s="131" t="s">
        <v>78</v>
      </c>
      <c r="F321" s="131">
        <v>67</v>
      </c>
      <c r="G321" s="70">
        <v>150</v>
      </c>
      <c r="H321" s="70">
        <f t="shared" si="8"/>
        <v>10050</v>
      </c>
      <c r="I321" s="267" t="s">
        <v>238</v>
      </c>
    </row>
    <row r="322" spans="1:10" s="111" customFormat="1" ht="16.5" thickBot="1" x14ac:dyDescent="0.3">
      <c r="A322" s="553"/>
      <c r="B322" s="555"/>
      <c r="C322" s="130">
        <v>50201712</v>
      </c>
      <c r="D322" s="131" t="s">
        <v>84</v>
      </c>
      <c r="E322" s="131" t="s">
        <v>44</v>
      </c>
      <c r="F322" s="131">
        <v>5</v>
      </c>
      <c r="G322" s="70">
        <v>502</v>
      </c>
      <c r="H322" s="70">
        <f t="shared" si="8"/>
        <v>2510</v>
      </c>
      <c r="I322" s="267" t="s">
        <v>238</v>
      </c>
    </row>
    <row r="323" spans="1:10" s="111" customFormat="1" ht="16.5" thickBot="1" x14ac:dyDescent="0.3">
      <c r="A323" s="553"/>
      <c r="B323" s="555"/>
      <c r="C323" s="130">
        <v>50201714</v>
      </c>
      <c r="D323" s="131" t="s">
        <v>88</v>
      </c>
      <c r="E323" s="131" t="s">
        <v>44</v>
      </c>
      <c r="F323" s="131">
        <v>7</v>
      </c>
      <c r="G323" s="70">
        <v>350</v>
      </c>
      <c r="H323" s="70">
        <f t="shared" si="8"/>
        <v>2450</v>
      </c>
      <c r="I323" s="267" t="s">
        <v>238</v>
      </c>
    </row>
    <row r="324" spans="1:10" s="111" customFormat="1" ht="16.5" thickBot="1" x14ac:dyDescent="0.3">
      <c r="A324" s="553"/>
      <c r="B324" s="555"/>
      <c r="C324" s="130">
        <v>50171707</v>
      </c>
      <c r="D324" s="131" t="s">
        <v>86</v>
      </c>
      <c r="E324" s="131" t="s">
        <v>44</v>
      </c>
      <c r="F324" s="131">
        <v>4</v>
      </c>
      <c r="G324" s="70">
        <v>185</v>
      </c>
      <c r="H324" s="70">
        <f t="shared" si="8"/>
        <v>740</v>
      </c>
      <c r="I324" s="267" t="s">
        <v>238</v>
      </c>
    </row>
    <row r="325" spans="1:10" s="111" customFormat="1" ht="16.5" thickBot="1" x14ac:dyDescent="0.3">
      <c r="A325" s="553"/>
      <c r="B325" s="555"/>
      <c r="C325" s="130">
        <v>50171551</v>
      </c>
      <c r="D325" s="131" t="s">
        <v>85</v>
      </c>
      <c r="E325" s="131" t="s">
        <v>44</v>
      </c>
      <c r="F325" s="131">
        <v>18</v>
      </c>
      <c r="G325" s="70">
        <v>50</v>
      </c>
      <c r="H325" s="70">
        <f t="shared" si="8"/>
        <v>900</v>
      </c>
      <c r="I325" s="267" t="s">
        <v>238</v>
      </c>
    </row>
    <row r="326" spans="1:10" s="111" customFormat="1" ht="16.5" thickBot="1" x14ac:dyDescent="0.3">
      <c r="A326" s="553"/>
      <c r="B326" s="555"/>
      <c r="C326" s="130">
        <v>50201713</v>
      </c>
      <c r="D326" s="131" t="s">
        <v>83</v>
      </c>
      <c r="E326" s="131" t="s">
        <v>82</v>
      </c>
      <c r="F326" s="131">
        <v>54</v>
      </c>
      <c r="G326" s="70">
        <v>200</v>
      </c>
      <c r="H326" s="70">
        <f t="shared" si="8"/>
        <v>10800</v>
      </c>
      <c r="I326" s="267" t="s">
        <v>238</v>
      </c>
    </row>
    <row r="327" spans="1:10" s="152" customFormat="1" ht="16.5" thickBot="1" x14ac:dyDescent="0.3">
      <c r="A327" s="553"/>
      <c r="B327" s="555"/>
      <c r="C327" s="118">
        <v>50201706</v>
      </c>
      <c r="D327" s="42" t="s">
        <v>89</v>
      </c>
      <c r="E327" s="149" t="s">
        <v>78</v>
      </c>
      <c r="F327" s="149">
        <v>88</v>
      </c>
      <c r="G327" s="70">
        <v>225</v>
      </c>
      <c r="H327" s="70">
        <f t="shared" si="8"/>
        <v>19800</v>
      </c>
      <c r="I327" s="150" t="s">
        <v>162</v>
      </c>
    </row>
    <row r="328" spans="1:10" s="152" customFormat="1" ht="32.25" thickBot="1" x14ac:dyDescent="0.3">
      <c r="A328" s="553"/>
      <c r="B328" s="555"/>
      <c r="C328" s="118">
        <v>50161509</v>
      </c>
      <c r="D328" s="106" t="s">
        <v>81</v>
      </c>
      <c r="E328" s="149" t="s">
        <v>149</v>
      </c>
      <c r="F328" s="149">
        <v>26</v>
      </c>
      <c r="G328" s="70">
        <v>150</v>
      </c>
      <c r="H328" s="70">
        <f t="shared" si="8"/>
        <v>3900</v>
      </c>
      <c r="I328" s="150" t="s">
        <v>162</v>
      </c>
    </row>
    <row r="329" spans="1:10" s="220" customFormat="1" ht="16.5" thickBot="1" x14ac:dyDescent="0.3">
      <c r="A329" s="553"/>
      <c r="B329" s="555"/>
      <c r="C329" s="41">
        <v>50161511</v>
      </c>
      <c r="D329" s="42" t="s">
        <v>351</v>
      </c>
      <c r="E329" s="42" t="s">
        <v>78</v>
      </c>
      <c r="F329" s="42">
        <v>5</v>
      </c>
      <c r="G329" s="70">
        <v>600</v>
      </c>
      <c r="H329" s="70">
        <f t="shared" si="8"/>
        <v>3000</v>
      </c>
      <c r="I329" s="150" t="s">
        <v>162</v>
      </c>
    </row>
    <row r="330" spans="1:10" s="220" customFormat="1" ht="16.5" thickBot="1" x14ac:dyDescent="0.3">
      <c r="A330" s="553"/>
      <c r="B330" s="555"/>
      <c r="C330" s="130">
        <v>50201712</v>
      </c>
      <c r="D330" s="131" t="s">
        <v>84</v>
      </c>
      <c r="E330" s="131" t="s">
        <v>44</v>
      </c>
      <c r="F330" s="131">
        <v>5</v>
      </c>
      <c r="G330" s="70">
        <v>500</v>
      </c>
      <c r="H330" s="70">
        <f t="shared" si="8"/>
        <v>2500</v>
      </c>
      <c r="I330" s="150" t="s">
        <v>162</v>
      </c>
    </row>
    <row r="331" spans="1:10" s="220" customFormat="1" ht="16.5" thickBot="1" x14ac:dyDescent="0.3">
      <c r="A331" s="553"/>
      <c r="B331" s="555"/>
      <c r="C331" s="130">
        <v>50201713</v>
      </c>
      <c r="D331" s="131" t="s">
        <v>83</v>
      </c>
      <c r="E331" s="131" t="s">
        <v>82</v>
      </c>
      <c r="F331" s="131">
        <v>21</v>
      </c>
      <c r="G331" s="70">
        <v>200</v>
      </c>
      <c r="H331" s="70">
        <f t="shared" si="8"/>
        <v>4200</v>
      </c>
      <c r="I331" s="150" t="s">
        <v>162</v>
      </c>
    </row>
    <row r="332" spans="1:10" s="152" customFormat="1" ht="16.5" thickBot="1" x14ac:dyDescent="0.3">
      <c r="A332" s="553"/>
      <c r="B332" s="555"/>
      <c r="C332" s="130">
        <v>50201714</v>
      </c>
      <c r="D332" s="131" t="s">
        <v>88</v>
      </c>
      <c r="E332" s="131" t="s">
        <v>44</v>
      </c>
      <c r="F332" s="131">
        <v>8</v>
      </c>
      <c r="G332" s="70">
        <v>350</v>
      </c>
      <c r="H332" s="70">
        <f t="shared" si="8"/>
        <v>2800</v>
      </c>
      <c r="I332" s="150" t="s">
        <v>162</v>
      </c>
    </row>
    <row r="333" spans="1:10" ht="34.5" customHeight="1" thickBot="1" x14ac:dyDescent="0.3">
      <c r="A333" s="553"/>
      <c r="B333" s="555"/>
      <c r="C333" s="166">
        <v>50161509</v>
      </c>
      <c r="D333" s="167" t="s">
        <v>81</v>
      </c>
      <c r="E333" s="167" t="s">
        <v>78</v>
      </c>
      <c r="F333" s="167">
        <v>119</v>
      </c>
      <c r="G333" s="70">
        <v>150</v>
      </c>
      <c r="H333" s="70">
        <f t="shared" si="8"/>
        <v>17850</v>
      </c>
      <c r="I333" s="168" t="s">
        <v>281</v>
      </c>
      <c r="J333" s="170"/>
    </row>
    <row r="334" spans="1:10" ht="16.5" thickBot="1" x14ac:dyDescent="0.3">
      <c r="A334" s="553"/>
      <c r="B334" s="555"/>
      <c r="C334" s="166">
        <v>50201706</v>
      </c>
      <c r="D334" s="167" t="s">
        <v>89</v>
      </c>
      <c r="E334" s="167" t="s">
        <v>78</v>
      </c>
      <c r="F334" s="167">
        <v>34</v>
      </c>
      <c r="G334" s="70">
        <v>188.15520000000001</v>
      </c>
      <c r="H334" s="70">
        <f t="shared" si="8"/>
        <v>6397.2768000000005</v>
      </c>
      <c r="I334" s="168" t="s">
        <v>281</v>
      </c>
      <c r="J334" s="170"/>
    </row>
    <row r="335" spans="1:10" ht="32.25" thickBot="1" x14ac:dyDescent="0.3">
      <c r="A335" s="554"/>
      <c r="B335" s="556"/>
      <c r="C335" s="57"/>
      <c r="D335" s="57"/>
      <c r="E335" s="437"/>
      <c r="F335" s="87"/>
      <c r="G335" s="88" t="s">
        <v>46</v>
      </c>
      <c r="H335" s="371">
        <f>SUM(H305:H334)</f>
        <v>201863.07689999999</v>
      </c>
    </row>
    <row r="336" spans="1:10" ht="16.5" thickBot="1" x14ac:dyDescent="0.3"/>
    <row r="337" spans="1:12" ht="48" thickBot="1" x14ac:dyDescent="0.3">
      <c r="A337" s="26" t="s">
        <v>15</v>
      </c>
      <c r="B337" s="26" t="s">
        <v>16</v>
      </c>
      <c r="C337" s="27" t="s">
        <v>17</v>
      </c>
      <c r="D337" s="28" t="s">
        <v>18</v>
      </c>
      <c r="E337" s="28" t="s">
        <v>19</v>
      </c>
      <c r="F337" s="28" t="s">
        <v>20</v>
      </c>
      <c r="G337" s="28" t="s">
        <v>21</v>
      </c>
      <c r="H337" s="28" t="s">
        <v>22</v>
      </c>
    </row>
    <row r="338" spans="1:12" ht="32.25" thickBot="1" x14ac:dyDescent="0.3">
      <c r="A338" s="543">
        <v>24</v>
      </c>
      <c r="B338" s="544">
        <v>31</v>
      </c>
      <c r="C338" s="30" t="s">
        <v>79</v>
      </c>
      <c r="D338" s="31" t="s">
        <v>80</v>
      </c>
      <c r="E338" s="31" t="s">
        <v>54</v>
      </c>
      <c r="F338" s="31" t="s">
        <v>25</v>
      </c>
      <c r="G338" s="31" t="s">
        <v>52</v>
      </c>
      <c r="H338" s="31"/>
    </row>
    <row r="339" spans="1:12" ht="33" thickTop="1" thickBot="1" x14ac:dyDescent="0.3">
      <c r="A339" s="553"/>
      <c r="B339" s="555"/>
      <c r="C339" s="549" t="s">
        <v>27</v>
      </c>
      <c r="D339" s="33" t="s">
        <v>28</v>
      </c>
      <c r="E339" s="34">
        <v>44713</v>
      </c>
      <c r="F339" s="549" t="s">
        <v>29</v>
      </c>
      <c r="G339" s="33" t="s">
        <v>30</v>
      </c>
      <c r="H339" s="31" t="s">
        <v>31</v>
      </c>
    </row>
    <row r="340" spans="1:12" ht="20.25" customHeight="1" thickTop="1" thickBot="1" x14ac:dyDescent="0.3">
      <c r="A340" s="553"/>
      <c r="B340" s="555"/>
      <c r="C340" s="550"/>
      <c r="D340" s="33" t="s">
        <v>32</v>
      </c>
      <c r="E340" s="31">
        <v>2</v>
      </c>
      <c r="F340" s="550"/>
      <c r="G340" s="33" t="s">
        <v>33</v>
      </c>
      <c r="H340" s="69" t="s">
        <v>34</v>
      </c>
    </row>
    <row r="341" spans="1:12" ht="20.25" customHeight="1" thickTop="1" thickBot="1" x14ac:dyDescent="0.3">
      <c r="A341" s="553"/>
      <c r="B341" s="555"/>
      <c r="C341" s="550"/>
      <c r="D341" s="33" t="s">
        <v>35</v>
      </c>
      <c r="E341" s="34">
        <v>44720</v>
      </c>
      <c r="F341" s="550"/>
      <c r="G341" s="33" t="s">
        <v>36</v>
      </c>
      <c r="H341" s="69" t="s">
        <v>34</v>
      </c>
    </row>
    <row r="342" spans="1:12" ht="20.25" customHeight="1" thickTop="1" thickBot="1" x14ac:dyDescent="0.3">
      <c r="A342" s="553"/>
      <c r="B342" s="555"/>
      <c r="C342" s="551"/>
      <c r="D342" s="33" t="s">
        <v>32</v>
      </c>
      <c r="E342" s="31">
        <v>2</v>
      </c>
      <c r="F342" s="551"/>
      <c r="G342" s="33" t="s">
        <v>37</v>
      </c>
      <c r="H342" s="69" t="s">
        <v>34</v>
      </c>
    </row>
    <row r="343" spans="1:12" ht="20.25" customHeight="1" thickTop="1" thickBot="1" x14ac:dyDescent="0.3">
      <c r="A343" s="553"/>
      <c r="B343" s="555"/>
      <c r="C343" s="57"/>
      <c r="D343" s="57"/>
      <c r="E343" s="437"/>
      <c r="F343" s="57"/>
      <c r="G343" s="57"/>
      <c r="H343" s="57"/>
    </row>
    <row r="344" spans="1:12" ht="33" thickTop="1" thickBot="1" x14ac:dyDescent="0.3">
      <c r="A344" s="553"/>
      <c r="B344" s="555"/>
      <c r="C344" s="37" t="s">
        <v>38</v>
      </c>
      <c r="D344" s="38" t="s">
        <v>39</v>
      </c>
      <c r="E344" s="38" t="s">
        <v>40</v>
      </c>
      <c r="F344" s="38" t="s">
        <v>41</v>
      </c>
      <c r="G344" s="38" t="s">
        <v>42</v>
      </c>
      <c r="H344" s="38" t="s">
        <v>43</v>
      </c>
    </row>
    <row r="345" spans="1:12" ht="33" thickTop="1" thickBot="1" x14ac:dyDescent="0.3">
      <c r="A345" s="553"/>
      <c r="B345" s="555"/>
      <c r="C345" s="41">
        <v>50161509</v>
      </c>
      <c r="D345" s="42" t="s">
        <v>81</v>
      </c>
      <c r="E345" s="42" t="s">
        <v>78</v>
      </c>
      <c r="F345" s="42">
        <v>25</v>
      </c>
      <c r="G345" s="70">
        <v>150</v>
      </c>
      <c r="H345" s="70">
        <f t="shared" ref="H345:H366" si="9">F345*G345</f>
        <v>3750</v>
      </c>
      <c r="I345" s="263" t="s">
        <v>45</v>
      </c>
    </row>
    <row r="346" spans="1:12" ht="32.25" thickBot="1" x14ac:dyDescent="0.3">
      <c r="A346" s="553"/>
      <c r="B346" s="555"/>
      <c r="C346" s="41">
        <v>50161509</v>
      </c>
      <c r="D346" s="42" t="s">
        <v>81</v>
      </c>
      <c r="E346" s="42" t="s">
        <v>78</v>
      </c>
      <c r="F346" s="42">
        <v>14</v>
      </c>
      <c r="G346" s="70">
        <v>160</v>
      </c>
      <c r="H346" s="70">
        <f t="shared" si="9"/>
        <v>2240</v>
      </c>
      <c r="I346" s="263" t="s">
        <v>45</v>
      </c>
    </row>
    <row r="347" spans="1:12" ht="19.5" customHeight="1" thickBot="1" x14ac:dyDescent="0.3">
      <c r="A347" s="553"/>
      <c r="B347" s="555"/>
      <c r="C347" s="41">
        <v>50161511</v>
      </c>
      <c r="D347" s="42" t="s">
        <v>351</v>
      </c>
      <c r="E347" s="42" t="s">
        <v>78</v>
      </c>
      <c r="F347" s="42">
        <v>2</v>
      </c>
      <c r="G347" s="70">
        <v>600</v>
      </c>
      <c r="H347" s="70">
        <f t="shared" si="9"/>
        <v>1200</v>
      </c>
      <c r="I347" s="263" t="s">
        <v>45</v>
      </c>
    </row>
    <row r="348" spans="1:12" ht="19.5" customHeight="1" thickBot="1" x14ac:dyDescent="0.3">
      <c r="A348" s="553"/>
      <c r="B348" s="555"/>
      <c r="C348" s="41">
        <v>50201713</v>
      </c>
      <c r="D348" s="42" t="s">
        <v>83</v>
      </c>
      <c r="E348" s="42" t="s">
        <v>82</v>
      </c>
      <c r="F348" s="42">
        <v>24</v>
      </c>
      <c r="G348" s="70">
        <v>200</v>
      </c>
      <c r="H348" s="70">
        <f t="shared" si="9"/>
        <v>4800</v>
      </c>
      <c r="I348" s="263" t="s">
        <v>45</v>
      </c>
    </row>
    <row r="349" spans="1:12" ht="19.5" customHeight="1" thickBot="1" x14ac:dyDescent="0.3">
      <c r="A349" s="553"/>
      <c r="B349" s="555"/>
      <c r="C349" s="41">
        <v>50201712</v>
      </c>
      <c r="D349" s="42" t="s">
        <v>84</v>
      </c>
      <c r="E349" s="42" t="s">
        <v>44</v>
      </c>
      <c r="F349" s="42">
        <v>8</v>
      </c>
      <c r="G349" s="70">
        <v>500</v>
      </c>
      <c r="H349" s="70">
        <f t="shared" si="9"/>
        <v>4000</v>
      </c>
      <c r="I349" s="263" t="s">
        <v>45</v>
      </c>
    </row>
    <row r="350" spans="1:12" ht="19.5" customHeight="1" thickBot="1" x14ac:dyDescent="0.3">
      <c r="A350" s="553"/>
      <c r="B350" s="555"/>
      <c r="C350" s="41">
        <v>50171551</v>
      </c>
      <c r="D350" s="42" t="s">
        <v>85</v>
      </c>
      <c r="E350" s="42" t="s">
        <v>44</v>
      </c>
      <c r="F350" s="42">
        <v>2</v>
      </c>
      <c r="G350" s="70">
        <v>50</v>
      </c>
      <c r="H350" s="70">
        <f t="shared" si="9"/>
        <v>100</v>
      </c>
      <c r="I350" s="263" t="s">
        <v>45</v>
      </c>
    </row>
    <row r="351" spans="1:12" s="117" customFormat="1" ht="13.5" customHeight="1" thickBot="1" x14ac:dyDescent="0.3">
      <c r="A351" s="553"/>
      <c r="B351" s="555"/>
      <c r="C351" s="41">
        <v>50171707</v>
      </c>
      <c r="D351" s="42" t="s">
        <v>86</v>
      </c>
      <c r="E351" s="42" t="s">
        <v>87</v>
      </c>
      <c r="F351" s="42">
        <v>2</v>
      </c>
      <c r="G351" s="70">
        <v>185</v>
      </c>
      <c r="H351" s="70">
        <f t="shared" si="9"/>
        <v>370</v>
      </c>
      <c r="I351" s="263" t="s">
        <v>45</v>
      </c>
      <c r="J351" s="116"/>
      <c r="K351" s="116"/>
      <c r="L351" s="116"/>
    </row>
    <row r="352" spans="1:12" s="117" customFormat="1" ht="13.5" customHeight="1" thickBot="1" x14ac:dyDescent="0.3">
      <c r="A352" s="553"/>
      <c r="B352" s="555"/>
      <c r="C352" s="41">
        <v>50201714</v>
      </c>
      <c r="D352" s="42" t="s">
        <v>88</v>
      </c>
      <c r="E352" s="42" t="s">
        <v>44</v>
      </c>
      <c r="F352" s="42">
        <v>8</v>
      </c>
      <c r="G352" s="70">
        <v>350</v>
      </c>
      <c r="H352" s="70">
        <f t="shared" si="9"/>
        <v>2800</v>
      </c>
      <c r="I352" s="263" t="s">
        <v>45</v>
      </c>
      <c r="J352" s="116"/>
      <c r="K352" s="116"/>
      <c r="L352" s="116"/>
    </row>
    <row r="353" spans="1:12" s="117" customFormat="1" ht="13.5" customHeight="1" thickBot="1" x14ac:dyDescent="0.3">
      <c r="A353" s="553"/>
      <c r="B353" s="555"/>
      <c r="C353" s="41">
        <v>50201706</v>
      </c>
      <c r="D353" s="42" t="s">
        <v>89</v>
      </c>
      <c r="E353" s="42" t="s">
        <v>78</v>
      </c>
      <c r="F353" s="42">
        <v>5</v>
      </c>
      <c r="G353" s="70">
        <v>4500</v>
      </c>
      <c r="H353" s="70">
        <f t="shared" si="9"/>
        <v>22500</v>
      </c>
      <c r="I353" s="263" t="s">
        <v>45</v>
      </c>
      <c r="J353" s="116"/>
      <c r="K353" s="116"/>
      <c r="L353" s="116"/>
    </row>
    <row r="354" spans="1:12" s="117" customFormat="1" ht="13.5" customHeight="1" thickBot="1" x14ac:dyDescent="0.3">
      <c r="A354" s="553"/>
      <c r="B354" s="555"/>
      <c r="C354" s="190">
        <v>50201713</v>
      </c>
      <c r="D354" s="106" t="s">
        <v>83</v>
      </c>
      <c r="E354" s="106" t="s">
        <v>82</v>
      </c>
      <c r="F354" s="106">
        <v>25</v>
      </c>
      <c r="G354" s="197">
        <v>250</v>
      </c>
      <c r="H354" s="70">
        <f t="shared" si="9"/>
        <v>6250</v>
      </c>
      <c r="I354" s="263" t="s">
        <v>45</v>
      </c>
      <c r="J354" s="116"/>
      <c r="K354" s="116"/>
      <c r="L354" s="116"/>
    </row>
    <row r="355" spans="1:12" s="111" customFormat="1" ht="16.5" thickBot="1" x14ac:dyDescent="0.3">
      <c r="A355" s="553"/>
      <c r="B355" s="555"/>
      <c r="C355" s="130">
        <v>50201706</v>
      </c>
      <c r="D355" s="131" t="s">
        <v>89</v>
      </c>
      <c r="E355" s="131" t="s">
        <v>149</v>
      </c>
      <c r="F355" s="131">
        <v>62</v>
      </c>
      <c r="G355" s="276">
        <v>225</v>
      </c>
      <c r="H355" s="70">
        <f t="shared" si="9"/>
        <v>13950</v>
      </c>
      <c r="I355" s="267" t="s">
        <v>238</v>
      </c>
    </row>
    <row r="356" spans="1:12" s="111" customFormat="1" ht="32.25" thickBot="1" x14ac:dyDescent="0.3">
      <c r="A356" s="553"/>
      <c r="B356" s="555"/>
      <c r="C356" s="130">
        <v>50161509</v>
      </c>
      <c r="D356" s="131" t="s">
        <v>81</v>
      </c>
      <c r="E356" s="131" t="s">
        <v>78</v>
      </c>
      <c r="F356" s="131">
        <v>39</v>
      </c>
      <c r="G356" s="70">
        <v>150</v>
      </c>
      <c r="H356" s="70">
        <f t="shared" si="9"/>
        <v>5850</v>
      </c>
      <c r="I356" s="267" t="s">
        <v>238</v>
      </c>
    </row>
    <row r="357" spans="1:12" s="111" customFormat="1" ht="16.5" thickBot="1" x14ac:dyDescent="0.3">
      <c r="A357" s="553"/>
      <c r="B357" s="555"/>
      <c r="C357" s="130">
        <v>50201712</v>
      </c>
      <c r="D357" s="131" t="s">
        <v>84</v>
      </c>
      <c r="E357" s="131" t="s">
        <v>44</v>
      </c>
      <c r="F357" s="131">
        <v>4</v>
      </c>
      <c r="G357" s="70">
        <v>500</v>
      </c>
      <c r="H357" s="70">
        <f t="shared" si="9"/>
        <v>2000</v>
      </c>
      <c r="I357" s="267" t="s">
        <v>238</v>
      </c>
    </row>
    <row r="358" spans="1:12" s="111" customFormat="1" ht="16.5" thickBot="1" x14ac:dyDescent="0.3">
      <c r="A358" s="553"/>
      <c r="B358" s="555"/>
      <c r="C358" s="130">
        <v>50201713</v>
      </c>
      <c r="D358" s="131" t="s">
        <v>83</v>
      </c>
      <c r="E358" s="131" t="s">
        <v>82</v>
      </c>
      <c r="F358" s="131">
        <v>37</v>
      </c>
      <c r="G358" s="70">
        <v>200</v>
      </c>
      <c r="H358" s="70">
        <f t="shared" si="9"/>
        <v>7400</v>
      </c>
      <c r="I358" s="267" t="s">
        <v>238</v>
      </c>
    </row>
    <row r="359" spans="1:12" s="111" customFormat="1" x14ac:dyDescent="0.25">
      <c r="A359" s="553"/>
      <c r="B359" s="555"/>
      <c r="C359" s="153">
        <v>50201706</v>
      </c>
      <c r="D359" s="106" t="s">
        <v>89</v>
      </c>
      <c r="E359" s="155" t="s">
        <v>78</v>
      </c>
      <c r="F359" s="155">
        <v>88</v>
      </c>
      <c r="G359" s="197">
        <v>225</v>
      </c>
      <c r="H359" s="197">
        <f t="shared" si="9"/>
        <v>19800</v>
      </c>
      <c r="I359" s="150" t="s">
        <v>162</v>
      </c>
    </row>
    <row r="360" spans="1:12" s="152" customFormat="1" ht="31.5" x14ac:dyDescent="0.25">
      <c r="A360" s="553"/>
      <c r="B360" s="555"/>
      <c r="C360" s="118">
        <v>50161509</v>
      </c>
      <c r="D360" s="97" t="s">
        <v>81</v>
      </c>
      <c r="E360" s="165" t="s">
        <v>149</v>
      </c>
      <c r="F360" s="165">
        <v>25</v>
      </c>
      <c r="G360" s="98">
        <v>150</v>
      </c>
      <c r="H360" s="98">
        <f t="shared" si="9"/>
        <v>3750</v>
      </c>
      <c r="I360" s="150" t="s">
        <v>162</v>
      </c>
    </row>
    <row r="361" spans="1:12" s="152" customFormat="1" ht="16.5" thickBot="1" x14ac:dyDescent="0.3">
      <c r="A361" s="553"/>
      <c r="B361" s="555"/>
      <c r="C361" s="280">
        <v>50161511</v>
      </c>
      <c r="D361" s="281" t="s">
        <v>351</v>
      </c>
      <c r="E361" s="281" t="s">
        <v>78</v>
      </c>
      <c r="F361" s="281">
        <v>5</v>
      </c>
      <c r="G361" s="276">
        <v>600</v>
      </c>
      <c r="H361" s="276">
        <f t="shared" si="9"/>
        <v>3000</v>
      </c>
      <c r="I361" s="150" t="s">
        <v>162</v>
      </c>
    </row>
    <row r="362" spans="1:12" s="220" customFormat="1" ht="16.5" thickBot="1" x14ac:dyDescent="0.3">
      <c r="A362" s="553"/>
      <c r="B362" s="555"/>
      <c r="C362" s="130">
        <v>50201712</v>
      </c>
      <c r="D362" s="131" t="s">
        <v>84</v>
      </c>
      <c r="E362" s="131" t="s">
        <v>44</v>
      </c>
      <c r="F362" s="131">
        <v>4</v>
      </c>
      <c r="G362" s="70">
        <v>500</v>
      </c>
      <c r="H362" s="70">
        <f t="shared" si="9"/>
        <v>2000</v>
      </c>
      <c r="I362" s="150" t="s">
        <v>162</v>
      </c>
    </row>
    <row r="363" spans="1:12" s="220" customFormat="1" ht="16.5" thickBot="1" x14ac:dyDescent="0.3">
      <c r="A363" s="553"/>
      <c r="B363" s="555"/>
      <c r="C363" s="130">
        <v>50201713</v>
      </c>
      <c r="D363" s="131" t="s">
        <v>83</v>
      </c>
      <c r="E363" s="131" t="s">
        <v>82</v>
      </c>
      <c r="F363" s="131">
        <v>21</v>
      </c>
      <c r="G363" s="70">
        <v>200</v>
      </c>
      <c r="H363" s="70">
        <f t="shared" si="9"/>
        <v>4200</v>
      </c>
      <c r="I363" s="150" t="s">
        <v>162</v>
      </c>
    </row>
    <row r="364" spans="1:12" s="220" customFormat="1" ht="16.5" thickBot="1" x14ac:dyDescent="0.3">
      <c r="A364" s="553"/>
      <c r="B364" s="555"/>
      <c r="C364" s="130">
        <v>50201714</v>
      </c>
      <c r="D364" s="131" t="s">
        <v>88</v>
      </c>
      <c r="E364" s="131" t="s">
        <v>44</v>
      </c>
      <c r="F364" s="131">
        <v>8</v>
      </c>
      <c r="G364" s="70">
        <v>350</v>
      </c>
      <c r="H364" s="70">
        <f t="shared" si="9"/>
        <v>2800</v>
      </c>
      <c r="I364" s="150" t="s">
        <v>162</v>
      </c>
    </row>
    <row r="365" spans="1:12" ht="34.5" customHeight="1" thickBot="1" x14ac:dyDescent="0.3">
      <c r="A365" s="553"/>
      <c r="B365" s="555"/>
      <c r="C365" s="166">
        <v>50161509</v>
      </c>
      <c r="D365" s="167" t="s">
        <v>81</v>
      </c>
      <c r="E365" s="167" t="s">
        <v>78</v>
      </c>
      <c r="F365" s="167">
        <v>119</v>
      </c>
      <c r="G365" s="70">
        <v>150</v>
      </c>
      <c r="H365" s="70">
        <f t="shared" si="9"/>
        <v>17850</v>
      </c>
      <c r="I365" s="168" t="s">
        <v>281</v>
      </c>
      <c r="J365" s="170"/>
    </row>
    <row r="366" spans="1:12" ht="16.5" thickBot="1" x14ac:dyDescent="0.3">
      <c r="A366" s="553"/>
      <c r="B366" s="555"/>
      <c r="C366" s="166">
        <v>50201706</v>
      </c>
      <c r="D366" s="167" t="s">
        <v>89</v>
      </c>
      <c r="E366" s="167" t="s">
        <v>78</v>
      </c>
      <c r="F366" s="167">
        <v>42</v>
      </c>
      <c r="G366" s="70">
        <v>188.16</v>
      </c>
      <c r="H366" s="70">
        <f t="shared" si="9"/>
        <v>7902.72</v>
      </c>
      <c r="I366" s="168" t="s">
        <v>281</v>
      </c>
      <c r="J366" s="170"/>
    </row>
    <row r="367" spans="1:12" ht="32.25" thickBot="1" x14ac:dyDescent="0.3">
      <c r="A367" s="554"/>
      <c r="B367" s="556"/>
      <c r="C367" s="65"/>
      <c r="D367" s="65"/>
      <c r="E367" s="441"/>
      <c r="F367" s="66"/>
      <c r="G367" s="71" t="s">
        <v>46</v>
      </c>
      <c r="H367" s="367">
        <f>SUM(H345:H366)</f>
        <v>138512.72</v>
      </c>
    </row>
    <row r="368" spans="1:12" s="111" customFormat="1" ht="16.5" thickBot="1" x14ac:dyDescent="0.3">
      <c r="E368" s="448"/>
      <c r="G368" s="288"/>
      <c r="H368" s="288"/>
      <c r="I368" s="273"/>
    </row>
    <row r="369" spans="1:10" ht="48" thickBot="1" x14ac:dyDescent="0.3">
      <c r="A369" s="26" t="s">
        <v>15</v>
      </c>
      <c r="B369" s="26" t="s">
        <v>16</v>
      </c>
      <c r="C369" s="506" t="s">
        <v>17</v>
      </c>
      <c r="D369" s="504" t="s">
        <v>18</v>
      </c>
      <c r="E369" s="401" t="s">
        <v>19</v>
      </c>
      <c r="F369" s="401" t="s">
        <v>20</v>
      </c>
      <c r="G369" s="401" t="s">
        <v>21</v>
      </c>
      <c r="H369" s="505" t="s">
        <v>22</v>
      </c>
      <c r="I369" s="268"/>
      <c r="J369" s="170"/>
    </row>
    <row r="370" spans="1:10" ht="32.25" thickBot="1" x14ac:dyDescent="0.3">
      <c r="A370" s="543">
        <v>25</v>
      </c>
      <c r="B370" s="544">
        <v>31</v>
      </c>
      <c r="C370" s="30" t="s">
        <v>282</v>
      </c>
      <c r="D370" s="78" t="s">
        <v>283</v>
      </c>
      <c r="E370" s="78" t="s">
        <v>54</v>
      </c>
      <c r="F370" s="78" t="s">
        <v>57</v>
      </c>
      <c r="G370" s="78" t="s">
        <v>26</v>
      </c>
      <c r="H370" s="78"/>
      <c r="I370" s="268"/>
      <c r="J370" s="170"/>
    </row>
    <row r="371" spans="1:10" ht="33" thickTop="1" thickBot="1" x14ac:dyDescent="0.3">
      <c r="A371" s="553"/>
      <c r="B371" s="555"/>
      <c r="C371" s="549" t="s">
        <v>27</v>
      </c>
      <c r="D371" s="33" t="s">
        <v>28</v>
      </c>
      <c r="E371" s="34">
        <v>44572</v>
      </c>
      <c r="F371" s="549" t="s">
        <v>29</v>
      </c>
      <c r="G371" s="33" t="s">
        <v>30</v>
      </c>
      <c r="H371" s="31" t="s">
        <v>31</v>
      </c>
      <c r="I371" s="268"/>
      <c r="J371" s="170"/>
    </row>
    <row r="372" spans="1:10" ht="20.25" customHeight="1" thickTop="1" thickBot="1" x14ac:dyDescent="0.3">
      <c r="A372" s="553"/>
      <c r="B372" s="555"/>
      <c r="C372" s="550"/>
      <c r="D372" s="33" t="s">
        <v>32</v>
      </c>
      <c r="E372" s="31">
        <v>1</v>
      </c>
      <c r="F372" s="550"/>
      <c r="G372" s="33" t="s">
        <v>33</v>
      </c>
      <c r="H372" s="31" t="s">
        <v>134</v>
      </c>
      <c r="I372" s="268"/>
      <c r="J372" s="170"/>
    </row>
    <row r="373" spans="1:10" ht="20.25" customHeight="1" thickTop="1" thickBot="1" x14ac:dyDescent="0.3">
      <c r="A373" s="553"/>
      <c r="B373" s="555"/>
      <c r="C373" s="550"/>
      <c r="D373" s="33" t="s">
        <v>35</v>
      </c>
      <c r="E373" s="34">
        <v>44616</v>
      </c>
      <c r="F373" s="550"/>
      <c r="G373" s="33" t="s">
        <v>36</v>
      </c>
      <c r="H373" s="31" t="s">
        <v>284</v>
      </c>
      <c r="I373" s="268"/>
      <c r="J373" s="170"/>
    </row>
    <row r="374" spans="1:10" ht="20.25" customHeight="1" thickTop="1" thickBot="1" x14ac:dyDescent="0.3">
      <c r="A374" s="553"/>
      <c r="B374" s="555"/>
      <c r="C374" s="551"/>
      <c r="D374" s="33" t="s">
        <v>32</v>
      </c>
      <c r="E374" s="31">
        <v>1</v>
      </c>
      <c r="F374" s="551"/>
      <c r="G374" s="33" t="s">
        <v>37</v>
      </c>
      <c r="H374" s="31" t="s">
        <v>284</v>
      </c>
      <c r="I374" s="268"/>
      <c r="J374" s="170"/>
    </row>
    <row r="375" spans="1:10" ht="20.25" customHeight="1" thickTop="1" thickBot="1" x14ac:dyDescent="0.3">
      <c r="A375" s="553"/>
      <c r="B375" s="555"/>
      <c r="C375" s="57"/>
      <c r="D375" s="57"/>
      <c r="E375" s="437"/>
      <c r="F375" s="57"/>
      <c r="G375" s="57"/>
      <c r="H375" s="57"/>
      <c r="I375" s="268"/>
      <c r="J375" s="170"/>
    </row>
    <row r="376" spans="1:10" ht="33" thickTop="1" thickBot="1" x14ac:dyDescent="0.3">
      <c r="A376" s="553"/>
      <c r="B376" s="555"/>
      <c r="C376" s="37" t="s">
        <v>38</v>
      </c>
      <c r="D376" s="38" t="s">
        <v>39</v>
      </c>
      <c r="E376" s="38" t="s">
        <v>40</v>
      </c>
      <c r="F376" s="38" t="s">
        <v>41</v>
      </c>
      <c r="G376" s="38" t="s">
        <v>42</v>
      </c>
      <c r="H376" s="38" t="s">
        <v>43</v>
      </c>
      <c r="I376" s="268"/>
      <c r="J376" s="170"/>
    </row>
    <row r="377" spans="1:10" ht="20.25" customHeight="1" thickTop="1" thickBot="1" x14ac:dyDescent="0.3">
      <c r="A377" s="553"/>
      <c r="B377" s="555"/>
      <c r="C377" s="166">
        <v>10121503</v>
      </c>
      <c r="D377" s="167" t="s">
        <v>285</v>
      </c>
      <c r="E377" s="167" t="s">
        <v>248</v>
      </c>
      <c r="F377" s="167">
        <v>1051</v>
      </c>
      <c r="G377" s="175">
        <v>650</v>
      </c>
      <c r="H377" s="175">
        <f>F377*G377</f>
        <v>683150</v>
      </c>
      <c r="I377" s="219" t="s">
        <v>281</v>
      </c>
      <c r="J377" s="552" t="s">
        <v>286</v>
      </c>
    </row>
    <row r="378" spans="1:10" ht="19.5" customHeight="1" thickBot="1" x14ac:dyDescent="0.3">
      <c r="A378" s="553"/>
      <c r="B378" s="555"/>
      <c r="C378" s="166">
        <v>10122101</v>
      </c>
      <c r="D378" s="167" t="s">
        <v>288</v>
      </c>
      <c r="E378" s="167" t="s">
        <v>248</v>
      </c>
      <c r="F378" s="167">
        <v>1000</v>
      </c>
      <c r="G378" s="175">
        <v>500</v>
      </c>
      <c r="H378" s="175">
        <f t="shared" ref="H378:H383" si="10">F378*G378</f>
        <v>500000</v>
      </c>
      <c r="I378" s="219" t="s">
        <v>281</v>
      </c>
      <c r="J378" s="552"/>
    </row>
    <row r="379" spans="1:10" ht="19.5" customHeight="1" thickBot="1" x14ac:dyDescent="0.3">
      <c r="A379" s="553"/>
      <c r="B379" s="555"/>
      <c r="C379" s="166">
        <v>10121702</v>
      </c>
      <c r="D379" s="167" t="s">
        <v>289</v>
      </c>
      <c r="E379" s="167" t="s">
        <v>248</v>
      </c>
      <c r="F379" s="167">
        <v>401</v>
      </c>
      <c r="G379" s="175">
        <v>1850</v>
      </c>
      <c r="H379" s="175">
        <f t="shared" si="10"/>
        <v>741850</v>
      </c>
      <c r="I379" s="219" t="s">
        <v>281</v>
      </c>
      <c r="J379" s="552"/>
    </row>
    <row r="380" spans="1:10" ht="19.5" customHeight="1" thickBot="1" x14ac:dyDescent="0.3">
      <c r="A380" s="553"/>
      <c r="B380" s="555"/>
      <c r="C380" s="166">
        <v>50221101</v>
      </c>
      <c r="D380" s="167" t="s">
        <v>287</v>
      </c>
      <c r="E380" s="167" t="s">
        <v>248</v>
      </c>
      <c r="F380" s="167">
        <v>500</v>
      </c>
      <c r="G380" s="175">
        <v>1150</v>
      </c>
      <c r="H380" s="175">
        <f t="shared" si="10"/>
        <v>575000</v>
      </c>
      <c r="I380" s="283" t="s">
        <v>281</v>
      </c>
      <c r="J380" s="552"/>
    </row>
    <row r="381" spans="1:10" ht="19.5" customHeight="1" thickBot="1" x14ac:dyDescent="0.3">
      <c r="A381" s="553"/>
      <c r="B381" s="555"/>
      <c r="C381" s="166">
        <v>10121604</v>
      </c>
      <c r="D381" s="167" t="s">
        <v>352</v>
      </c>
      <c r="E381" s="167" t="s">
        <v>248</v>
      </c>
      <c r="F381" s="167">
        <v>45</v>
      </c>
      <c r="G381" s="175">
        <v>1800</v>
      </c>
      <c r="H381" s="175">
        <f t="shared" si="10"/>
        <v>81000</v>
      </c>
      <c r="I381" s="283" t="s">
        <v>162</v>
      </c>
      <c r="J381" s="552"/>
    </row>
    <row r="382" spans="1:10" ht="19.5" customHeight="1" thickBot="1" x14ac:dyDescent="0.3">
      <c r="A382" s="553"/>
      <c r="B382" s="555"/>
      <c r="C382" s="193">
        <v>10121702</v>
      </c>
      <c r="D382" s="191" t="s">
        <v>289</v>
      </c>
      <c r="E382" s="191" t="s">
        <v>248</v>
      </c>
      <c r="F382" s="191">
        <v>300</v>
      </c>
      <c r="G382" s="199">
        <v>2100</v>
      </c>
      <c r="H382" s="199">
        <f t="shared" si="10"/>
        <v>630000</v>
      </c>
      <c r="I382" s="283" t="s">
        <v>162</v>
      </c>
      <c r="J382" s="552"/>
    </row>
    <row r="383" spans="1:10" ht="19.5" customHeight="1" x14ac:dyDescent="0.25">
      <c r="A383" s="553"/>
      <c r="B383" s="555"/>
      <c r="C383" s="195">
        <v>10121804</v>
      </c>
      <c r="D383" s="195" t="s">
        <v>365</v>
      </c>
      <c r="E383" s="191" t="s">
        <v>248</v>
      </c>
      <c r="F383" s="195">
        <v>3</v>
      </c>
      <c r="G383" s="200">
        <v>1666.665</v>
      </c>
      <c r="H383" s="200">
        <f t="shared" si="10"/>
        <v>4999.9949999999999</v>
      </c>
      <c r="I383" s="174" t="s">
        <v>45</v>
      </c>
      <c r="J383" s="174"/>
    </row>
    <row r="384" spans="1:10" ht="32.25" thickBot="1" x14ac:dyDescent="0.3">
      <c r="A384" s="554"/>
      <c r="B384" s="556"/>
      <c r="C384" s="305"/>
      <c r="D384" s="305"/>
      <c r="E384" s="449"/>
      <c r="F384" s="306"/>
      <c r="G384" s="307" t="s">
        <v>46</v>
      </c>
      <c r="H384" s="376">
        <f>SUM(H377:H383)</f>
        <v>3215999.9950000001</v>
      </c>
      <c r="I384" s="268"/>
      <c r="J384" s="170"/>
    </row>
    <row r="385" spans="1:10" ht="48" thickBot="1" x14ac:dyDescent="0.3">
      <c r="A385" s="26" t="s">
        <v>15</v>
      </c>
      <c r="B385" s="26" t="s">
        <v>16</v>
      </c>
      <c r="C385" s="27" t="s">
        <v>17</v>
      </c>
      <c r="D385" s="28" t="s">
        <v>18</v>
      </c>
      <c r="E385" s="28" t="s">
        <v>19</v>
      </c>
      <c r="F385" s="28" t="s">
        <v>20</v>
      </c>
      <c r="G385" s="28" t="s">
        <v>21</v>
      </c>
      <c r="H385" s="28" t="s">
        <v>22</v>
      </c>
    </row>
    <row r="386" spans="1:10" ht="32.25" thickBot="1" x14ac:dyDescent="0.3">
      <c r="A386" s="543">
        <v>26</v>
      </c>
      <c r="B386" s="544">
        <v>31</v>
      </c>
      <c r="C386" s="30" t="s">
        <v>353</v>
      </c>
      <c r="D386" s="31" t="s">
        <v>90</v>
      </c>
      <c r="E386" s="31" t="s">
        <v>24</v>
      </c>
      <c r="F386" s="31" t="s">
        <v>55</v>
      </c>
      <c r="G386" s="31" t="s">
        <v>52</v>
      </c>
      <c r="H386" s="31"/>
    </row>
    <row r="387" spans="1:10" ht="33" thickTop="1" thickBot="1" x14ac:dyDescent="0.3">
      <c r="A387" s="553"/>
      <c r="B387" s="555"/>
      <c r="C387" s="549" t="s">
        <v>27</v>
      </c>
      <c r="D387" s="33" t="s">
        <v>28</v>
      </c>
      <c r="E387" s="34">
        <v>44594</v>
      </c>
      <c r="F387" s="549" t="s">
        <v>29</v>
      </c>
      <c r="G387" s="33" t="s">
        <v>30</v>
      </c>
      <c r="H387" s="31" t="s">
        <v>31</v>
      </c>
    </row>
    <row r="388" spans="1:10" ht="20.25" customHeight="1" thickTop="1" thickBot="1" x14ac:dyDescent="0.3">
      <c r="A388" s="553"/>
      <c r="B388" s="555"/>
      <c r="C388" s="550"/>
      <c r="D388" s="33" t="s">
        <v>32</v>
      </c>
      <c r="E388" s="31">
        <v>1</v>
      </c>
      <c r="F388" s="550"/>
      <c r="G388" s="33" t="s">
        <v>33</v>
      </c>
      <c r="H388" s="69" t="s">
        <v>34</v>
      </c>
    </row>
    <row r="389" spans="1:10" ht="20.25" customHeight="1" thickTop="1" thickBot="1" x14ac:dyDescent="0.3">
      <c r="A389" s="553"/>
      <c r="B389" s="555"/>
      <c r="C389" s="550"/>
      <c r="D389" s="33" t="s">
        <v>35</v>
      </c>
      <c r="E389" s="34">
        <v>44601</v>
      </c>
      <c r="F389" s="550"/>
      <c r="G389" s="33" t="s">
        <v>36</v>
      </c>
      <c r="H389" s="69" t="s">
        <v>34</v>
      </c>
    </row>
    <row r="390" spans="1:10" ht="20.25" customHeight="1" thickTop="1" thickBot="1" x14ac:dyDescent="0.3">
      <c r="A390" s="553"/>
      <c r="B390" s="555"/>
      <c r="C390" s="551"/>
      <c r="D390" s="33" t="s">
        <v>32</v>
      </c>
      <c r="E390" s="31">
        <v>1</v>
      </c>
      <c r="F390" s="551"/>
      <c r="G390" s="33" t="s">
        <v>37</v>
      </c>
      <c r="H390" s="69" t="s">
        <v>34</v>
      </c>
    </row>
    <row r="391" spans="1:10" ht="20.25" customHeight="1" thickTop="1" thickBot="1" x14ac:dyDescent="0.3">
      <c r="A391" s="553"/>
      <c r="B391" s="555"/>
      <c r="C391" s="57"/>
      <c r="D391" s="57"/>
      <c r="E391" s="437"/>
      <c r="F391" s="57"/>
      <c r="G391" s="57"/>
      <c r="H391" s="57"/>
    </row>
    <row r="392" spans="1:10" ht="33" thickTop="1" thickBot="1" x14ac:dyDescent="0.3">
      <c r="A392" s="553"/>
      <c r="B392" s="555"/>
      <c r="C392" s="37" t="s">
        <v>38</v>
      </c>
      <c r="D392" s="38" t="s">
        <v>39</v>
      </c>
      <c r="E392" s="38" t="s">
        <v>40</v>
      </c>
      <c r="F392" s="38" t="s">
        <v>41</v>
      </c>
      <c r="G392" s="38" t="s">
        <v>42</v>
      </c>
      <c r="H392" s="38" t="s">
        <v>43</v>
      </c>
    </row>
    <row r="393" spans="1:10" ht="20.25" customHeight="1" thickTop="1" thickBot="1" x14ac:dyDescent="0.3">
      <c r="A393" s="553"/>
      <c r="B393" s="555"/>
      <c r="C393" s="41">
        <v>10161707</v>
      </c>
      <c r="D393" s="42" t="s">
        <v>91</v>
      </c>
      <c r="E393" s="42" t="s">
        <v>44</v>
      </c>
      <c r="F393" s="42">
        <v>3</v>
      </c>
      <c r="G393" s="70">
        <v>15000</v>
      </c>
      <c r="H393" s="70">
        <f>F393*G393</f>
        <v>45000</v>
      </c>
      <c r="I393" s="263" t="s">
        <v>45</v>
      </c>
    </row>
    <row r="394" spans="1:10" ht="32.25" thickBot="1" x14ac:dyDescent="0.3">
      <c r="A394" s="554"/>
      <c r="B394" s="556"/>
      <c r="C394" s="65"/>
      <c r="D394" s="65"/>
      <c r="E394" s="441"/>
      <c r="F394" s="66"/>
      <c r="G394" s="71" t="s">
        <v>46</v>
      </c>
      <c r="H394" s="367">
        <f>SUM(H393)</f>
        <v>45000</v>
      </c>
    </row>
    <row r="395" spans="1:10" s="111" customFormat="1" ht="19.5" thickBot="1" x14ac:dyDescent="0.3">
      <c r="A395" s="282"/>
      <c r="B395" s="282"/>
      <c r="C395" s="284"/>
      <c r="D395" s="285"/>
      <c r="E395" s="446"/>
      <c r="F395" s="285"/>
      <c r="G395" s="84"/>
      <c r="H395" s="289"/>
      <c r="I395" s="273"/>
    </row>
    <row r="396" spans="1:10" ht="48" thickBot="1" x14ac:dyDescent="0.3">
      <c r="A396" s="26" t="s">
        <v>15</v>
      </c>
      <c r="B396" s="26" t="s">
        <v>16</v>
      </c>
      <c r="C396" s="27" t="s">
        <v>17</v>
      </c>
      <c r="D396" s="28" t="s">
        <v>18</v>
      </c>
      <c r="E396" s="28" t="s">
        <v>19</v>
      </c>
      <c r="F396" s="28" t="s">
        <v>20</v>
      </c>
      <c r="G396" s="28" t="s">
        <v>21</v>
      </c>
      <c r="H396" s="28" t="s">
        <v>22</v>
      </c>
      <c r="I396" s="268"/>
      <c r="J396" s="170"/>
    </row>
    <row r="397" spans="1:10" ht="32.25" thickBot="1" x14ac:dyDescent="0.3">
      <c r="A397" s="543">
        <v>27</v>
      </c>
      <c r="B397" s="544">
        <v>32</v>
      </c>
      <c r="C397" s="30" t="s">
        <v>290</v>
      </c>
      <c r="D397" s="31" t="s">
        <v>291</v>
      </c>
      <c r="E397" s="31" t="s">
        <v>54</v>
      </c>
      <c r="F397" s="31" t="s">
        <v>55</v>
      </c>
      <c r="G397" s="31" t="s">
        <v>26</v>
      </c>
      <c r="H397" s="31"/>
      <c r="I397" s="268"/>
      <c r="J397" s="170"/>
    </row>
    <row r="398" spans="1:10" ht="33" thickTop="1" thickBot="1" x14ac:dyDescent="0.3">
      <c r="A398" s="553"/>
      <c r="B398" s="555"/>
      <c r="C398" s="549" t="s">
        <v>27</v>
      </c>
      <c r="D398" s="33" t="s">
        <v>28</v>
      </c>
      <c r="E398" s="34">
        <v>44809</v>
      </c>
      <c r="F398" s="549" t="s">
        <v>29</v>
      </c>
      <c r="G398" s="33" t="s">
        <v>30</v>
      </c>
      <c r="H398" s="31" t="s">
        <v>31</v>
      </c>
      <c r="I398" s="268"/>
      <c r="J398" s="170"/>
    </row>
    <row r="399" spans="1:10" ht="20.25" customHeight="1" thickTop="1" thickBot="1" x14ac:dyDescent="0.3">
      <c r="A399" s="553"/>
      <c r="B399" s="555"/>
      <c r="C399" s="550"/>
      <c r="D399" s="33" t="s">
        <v>32</v>
      </c>
      <c r="E399" s="31">
        <v>3</v>
      </c>
      <c r="F399" s="550"/>
      <c r="G399" s="33" t="s">
        <v>33</v>
      </c>
      <c r="H399" s="31" t="s">
        <v>134</v>
      </c>
      <c r="I399" s="268"/>
      <c r="J399" s="170"/>
    </row>
    <row r="400" spans="1:10" ht="20.25" customHeight="1" thickTop="1" thickBot="1" x14ac:dyDescent="0.3">
      <c r="A400" s="553"/>
      <c r="B400" s="555"/>
      <c r="C400" s="550"/>
      <c r="D400" s="33" t="s">
        <v>35</v>
      </c>
      <c r="E400" s="34">
        <v>44816</v>
      </c>
      <c r="F400" s="550"/>
      <c r="G400" s="33" t="s">
        <v>36</v>
      </c>
      <c r="H400" s="31" t="s">
        <v>284</v>
      </c>
      <c r="I400" s="268"/>
      <c r="J400" s="170"/>
    </row>
    <row r="401" spans="1:10" ht="20.25" customHeight="1" thickTop="1" thickBot="1" x14ac:dyDescent="0.3">
      <c r="A401" s="553"/>
      <c r="B401" s="555"/>
      <c r="C401" s="551"/>
      <c r="D401" s="33" t="s">
        <v>32</v>
      </c>
      <c r="E401" s="31">
        <v>3</v>
      </c>
      <c r="F401" s="551"/>
      <c r="G401" s="33" t="s">
        <v>37</v>
      </c>
      <c r="H401" s="31" t="s">
        <v>284</v>
      </c>
      <c r="I401" s="268"/>
      <c r="J401" s="170"/>
    </row>
    <row r="402" spans="1:10" ht="20.25" customHeight="1" thickTop="1" thickBot="1" x14ac:dyDescent="0.3">
      <c r="A402" s="553"/>
      <c r="B402" s="555"/>
      <c r="C402" s="57"/>
      <c r="D402" s="57"/>
      <c r="E402" s="437"/>
      <c r="F402" s="57"/>
      <c r="G402" s="57"/>
      <c r="H402" s="57"/>
      <c r="I402" s="268"/>
      <c r="J402" s="170"/>
    </row>
    <row r="403" spans="1:10" ht="33" thickTop="1" thickBot="1" x14ac:dyDescent="0.3">
      <c r="A403" s="553"/>
      <c r="B403" s="555"/>
      <c r="C403" s="90" t="s">
        <v>38</v>
      </c>
      <c r="D403" s="91" t="s">
        <v>39</v>
      </c>
      <c r="E403" s="91" t="s">
        <v>40</v>
      </c>
      <c r="F403" s="91" t="s">
        <v>41</v>
      </c>
      <c r="G403" s="91" t="s">
        <v>42</v>
      </c>
      <c r="H403" s="91" t="s">
        <v>43</v>
      </c>
      <c r="I403" s="268"/>
      <c r="J403" s="170"/>
    </row>
    <row r="404" spans="1:10" ht="16.5" thickBot="1" x14ac:dyDescent="0.3">
      <c r="A404" s="553"/>
      <c r="B404" s="555"/>
      <c r="C404" s="171">
        <v>11162108</v>
      </c>
      <c r="D404" s="172" t="s">
        <v>292</v>
      </c>
      <c r="E404" s="172" t="s">
        <v>44</v>
      </c>
      <c r="F404" s="172">
        <v>1</v>
      </c>
      <c r="G404" s="180">
        <v>50000</v>
      </c>
      <c r="H404" s="180">
        <f>F404*G404</f>
        <v>50000</v>
      </c>
      <c r="I404" s="174" t="s">
        <v>281</v>
      </c>
      <c r="J404" s="174" t="s">
        <v>293</v>
      </c>
    </row>
    <row r="405" spans="1:10" ht="32.25" thickBot="1" x14ac:dyDescent="0.3">
      <c r="A405" s="554"/>
      <c r="B405" s="556"/>
      <c r="C405" s="65"/>
      <c r="D405" s="65"/>
      <c r="E405" s="441"/>
      <c r="F405" s="66"/>
      <c r="G405" s="71" t="s">
        <v>46</v>
      </c>
      <c r="H405" s="367">
        <f>SUM(H404)</f>
        <v>50000</v>
      </c>
      <c r="I405" s="268"/>
      <c r="J405" s="170"/>
    </row>
    <row r="406" spans="1:10" s="111" customFormat="1" ht="16.5" thickBot="1" x14ac:dyDescent="0.3">
      <c r="E406" s="448"/>
      <c r="G406" s="288"/>
      <c r="H406" s="288"/>
      <c r="I406" s="273"/>
    </row>
    <row r="407" spans="1:10" ht="48" thickBot="1" x14ac:dyDescent="0.3">
      <c r="A407" s="26" t="s">
        <v>15</v>
      </c>
      <c r="B407" s="26" t="s">
        <v>16</v>
      </c>
      <c r="C407" s="27" t="s">
        <v>17</v>
      </c>
      <c r="D407" s="28" t="s">
        <v>18</v>
      </c>
      <c r="E407" s="28" t="s">
        <v>19</v>
      </c>
      <c r="F407" s="28" t="s">
        <v>20</v>
      </c>
      <c r="G407" s="28" t="s">
        <v>21</v>
      </c>
      <c r="H407" s="28" t="s">
        <v>22</v>
      </c>
    </row>
    <row r="408" spans="1:10" ht="32.25" thickBot="1" x14ac:dyDescent="0.3">
      <c r="A408" s="543">
        <v>28</v>
      </c>
      <c r="B408" s="544">
        <v>32</v>
      </c>
      <c r="C408" s="30" t="s">
        <v>92</v>
      </c>
      <c r="D408" s="31" t="s">
        <v>355</v>
      </c>
      <c r="E408" s="31" t="s">
        <v>54</v>
      </c>
      <c r="F408" s="31" t="s">
        <v>55</v>
      </c>
      <c r="G408" s="31" t="s">
        <v>52</v>
      </c>
      <c r="H408" s="31"/>
    </row>
    <row r="409" spans="1:10" ht="33" thickTop="1" thickBot="1" x14ac:dyDescent="0.3">
      <c r="A409" s="553"/>
      <c r="B409" s="555"/>
      <c r="C409" s="549" t="s">
        <v>27</v>
      </c>
      <c r="D409" s="33" t="s">
        <v>28</v>
      </c>
      <c r="E409" s="34">
        <v>44809</v>
      </c>
      <c r="F409" s="549" t="s">
        <v>29</v>
      </c>
      <c r="G409" s="33" t="s">
        <v>30</v>
      </c>
      <c r="H409" s="31" t="s">
        <v>31</v>
      </c>
    </row>
    <row r="410" spans="1:10" ht="20.25" customHeight="1" thickTop="1" thickBot="1" x14ac:dyDescent="0.3">
      <c r="A410" s="553"/>
      <c r="B410" s="555"/>
      <c r="C410" s="550"/>
      <c r="D410" s="33" t="s">
        <v>32</v>
      </c>
      <c r="E410" s="31">
        <v>3</v>
      </c>
      <c r="F410" s="550"/>
      <c r="G410" s="33" t="s">
        <v>33</v>
      </c>
      <c r="H410" s="69" t="s">
        <v>34</v>
      </c>
    </row>
    <row r="411" spans="1:10" ht="20.25" customHeight="1" thickTop="1" thickBot="1" x14ac:dyDescent="0.3">
      <c r="A411" s="553"/>
      <c r="B411" s="555"/>
      <c r="C411" s="550"/>
      <c r="D411" s="33" t="s">
        <v>35</v>
      </c>
      <c r="E411" s="34">
        <v>44816</v>
      </c>
      <c r="F411" s="550"/>
      <c r="G411" s="33" t="s">
        <v>36</v>
      </c>
      <c r="H411" s="69" t="s">
        <v>34</v>
      </c>
    </row>
    <row r="412" spans="1:10" ht="20.25" customHeight="1" thickTop="1" thickBot="1" x14ac:dyDescent="0.3">
      <c r="A412" s="553"/>
      <c r="B412" s="555"/>
      <c r="C412" s="551"/>
      <c r="D412" s="33" t="s">
        <v>32</v>
      </c>
      <c r="E412" s="31">
        <v>3</v>
      </c>
      <c r="F412" s="551"/>
      <c r="G412" s="33" t="s">
        <v>37</v>
      </c>
      <c r="H412" s="69" t="s">
        <v>34</v>
      </c>
    </row>
    <row r="413" spans="1:10" ht="20.25" customHeight="1" thickTop="1" thickBot="1" x14ac:dyDescent="0.3">
      <c r="A413" s="553"/>
      <c r="B413" s="555"/>
      <c r="C413" s="57"/>
      <c r="D413" s="57"/>
      <c r="E413" s="437"/>
      <c r="F413" s="57"/>
      <c r="G413" s="57"/>
      <c r="H413" s="57"/>
    </row>
    <row r="414" spans="1:10" ht="33" thickTop="1" thickBot="1" x14ac:dyDescent="0.3">
      <c r="A414" s="553"/>
      <c r="B414" s="555"/>
      <c r="C414" s="37" t="s">
        <v>38</v>
      </c>
      <c r="D414" s="38" t="s">
        <v>39</v>
      </c>
      <c r="E414" s="38" t="s">
        <v>40</v>
      </c>
      <c r="F414" s="38" t="s">
        <v>41</v>
      </c>
      <c r="G414" s="38" t="s">
        <v>42</v>
      </c>
      <c r="H414" s="38" t="s">
        <v>43</v>
      </c>
    </row>
    <row r="415" spans="1:10" ht="20.25" customHeight="1" thickTop="1" thickBot="1" x14ac:dyDescent="0.3">
      <c r="A415" s="553"/>
      <c r="B415" s="555"/>
      <c r="C415" s="41">
        <v>52121604</v>
      </c>
      <c r="D415" s="42" t="s">
        <v>354</v>
      </c>
      <c r="E415" s="42" t="s">
        <v>44</v>
      </c>
      <c r="F415" s="42">
        <v>1</v>
      </c>
      <c r="G415" s="70">
        <v>20000</v>
      </c>
      <c r="H415" s="70">
        <f>F415*G415</f>
        <v>20000</v>
      </c>
      <c r="I415" s="263" t="s">
        <v>45</v>
      </c>
    </row>
    <row r="416" spans="1:10" ht="19.5" customHeight="1" thickBot="1" x14ac:dyDescent="0.3">
      <c r="A416" s="553"/>
      <c r="B416" s="555"/>
      <c r="C416" s="41">
        <v>52121704</v>
      </c>
      <c r="D416" s="42" t="s">
        <v>94</v>
      </c>
      <c r="E416" s="42" t="s">
        <v>44</v>
      </c>
      <c r="F416" s="42">
        <v>1</v>
      </c>
      <c r="G416" s="70">
        <v>10000</v>
      </c>
      <c r="H416" s="70">
        <f>F416*G416</f>
        <v>10000</v>
      </c>
      <c r="I416" s="263" t="s">
        <v>45</v>
      </c>
    </row>
    <row r="417" spans="1:12" ht="19.5" customHeight="1" thickBot="1" x14ac:dyDescent="0.3">
      <c r="A417" s="553"/>
      <c r="B417" s="555"/>
      <c r="C417" s="41">
        <v>52121604</v>
      </c>
      <c r="D417" s="42" t="s">
        <v>354</v>
      </c>
      <c r="E417" s="42" t="s">
        <v>44</v>
      </c>
      <c r="F417" s="42">
        <v>2</v>
      </c>
      <c r="G417" s="70">
        <v>1650</v>
      </c>
      <c r="H417" s="70">
        <f t="shared" ref="H417:H421" si="11">F417*G417</f>
        <v>3300</v>
      </c>
      <c r="I417" s="115" t="s">
        <v>228</v>
      </c>
    </row>
    <row r="418" spans="1:12" s="117" customFormat="1" ht="13.5" customHeight="1" thickBot="1" x14ac:dyDescent="0.3">
      <c r="A418" s="553"/>
      <c r="B418" s="555"/>
      <c r="C418" s="113">
        <v>52121704</v>
      </c>
      <c r="D418" s="42" t="s">
        <v>94</v>
      </c>
      <c r="E418" s="113" t="s">
        <v>44</v>
      </c>
      <c r="F418" s="113">
        <v>24</v>
      </c>
      <c r="G418" s="119">
        <v>125</v>
      </c>
      <c r="H418" s="70">
        <f t="shared" si="11"/>
        <v>3000</v>
      </c>
      <c r="I418" s="115" t="s">
        <v>228</v>
      </c>
      <c r="J418" s="116"/>
      <c r="K418" s="116"/>
      <c r="L418" s="116"/>
    </row>
    <row r="419" spans="1:12" s="111" customFormat="1" ht="16.5" customHeight="1" thickBot="1" x14ac:dyDescent="0.3">
      <c r="A419" s="553"/>
      <c r="B419" s="555"/>
      <c r="C419" s="130">
        <v>55121715</v>
      </c>
      <c r="D419" s="131" t="s">
        <v>93</v>
      </c>
      <c r="E419" s="131" t="s">
        <v>44</v>
      </c>
      <c r="F419" s="131">
        <v>2</v>
      </c>
      <c r="G419" s="112">
        <v>2500</v>
      </c>
      <c r="H419" s="70">
        <f t="shared" si="11"/>
        <v>5000</v>
      </c>
      <c r="I419" s="269" t="s">
        <v>238</v>
      </c>
    </row>
    <row r="420" spans="1:12" s="111" customFormat="1" ht="16.5" customHeight="1" thickBot="1" x14ac:dyDescent="0.3">
      <c r="A420" s="553"/>
      <c r="B420" s="555"/>
      <c r="C420" s="41">
        <v>52121604</v>
      </c>
      <c r="D420" s="42" t="s">
        <v>354</v>
      </c>
      <c r="E420" s="131" t="s">
        <v>44</v>
      </c>
      <c r="F420" s="131">
        <v>3</v>
      </c>
      <c r="G420" s="112">
        <v>1500</v>
      </c>
      <c r="H420" s="70">
        <f t="shared" si="11"/>
        <v>4500</v>
      </c>
      <c r="I420" s="265"/>
    </row>
    <row r="421" spans="1:12" ht="19.5" customHeight="1" thickBot="1" x14ac:dyDescent="0.3">
      <c r="A421" s="553"/>
      <c r="B421" s="555"/>
      <c r="C421" s="166">
        <v>52121704</v>
      </c>
      <c r="D421" s="167" t="s">
        <v>94</v>
      </c>
      <c r="E421" s="167" t="s">
        <v>44</v>
      </c>
      <c r="F421" s="167">
        <v>10</v>
      </c>
      <c r="G421" s="175">
        <v>110</v>
      </c>
      <c r="H421" s="70">
        <f t="shared" si="11"/>
        <v>1100</v>
      </c>
      <c r="I421" s="168" t="s">
        <v>281</v>
      </c>
      <c r="J421" s="170"/>
    </row>
    <row r="422" spans="1:12" ht="32.25" thickBot="1" x14ac:dyDescent="0.3">
      <c r="A422" s="553"/>
      <c r="B422" s="556"/>
      <c r="C422" s="65"/>
      <c r="D422" s="65"/>
      <c r="E422" s="441"/>
      <c r="F422" s="66"/>
      <c r="G422" s="71" t="s">
        <v>46</v>
      </c>
      <c r="H422" s="367">
        <f>SUM(H415:H421)</f>
        <v>46900</v>
      </c>
    </row>
    <row r="423" spans="1:12" s="111" customFormat="1" ht="16.5" thickBot="1" x14ac:dyDescent="0.3">
      <c r="E423" s="448"/>
      <c r="G423" s="288"/>
      <c r="H423" s="288"/>
      <c r="I423" s="273"/>
    </row>
    <row r="424" spans="1:12" ht="48" thickBot="1" x14ac:dyDescent="0.3">
      <c r="A424" s="26" t="s">
        <v>15</v>
      </c>
      <c r="B424" s="26" t="s">
        <v>16</v>
      </c>
      <c r="C424" s="27" t="s">
        <v>17</v>
      </c>
      <c r="D424" s="28" t="s">
        <v>18</v>
      </c>
      <c r="E424" s="28" t="s">
        <v>19</v>
      </c>
      <c r="F424" s="28" t="s">
        <v>20</v>
      </c>
      <c r="G424" s="28" t="s">
        <v>21</v>
      </c>
      <c r="H424" s="28" t="s">
        <v>22</v>
      </c>
    </row>
    <row r="425" spans="1:12" ht="16.5" thickBot="1" x14ac:dyDescent="0.3">
      <c r="A425" s="543">
        <v>29</v>
      </c>
      <c r="B425" s="544">
        <v>32</v>
      </c>
      <c r="C425" s="30" t="s">
        <v>95</v>
      </c>
      <c r="D425" s="31" t="s">
        <v>356</v>
      </c>
      <c r="E425" s="31" t="s">
        <v>54</v>
      </c>
      <c r="F425" s="31" t="s">
        <v>25</v>
      </c>
      <c r="G425" s="31" t="s">
        <v>52</v>
      </c>
      <c r="H425" s="31"/>
    </row>
    <row r="426" spans="1:12" ht="33" thickTop="1" thickBot="1" x14ac:dyDescent="0.3">
      <c r="A426" s="553"/>
      <c r="B426" s="555"/>
      <c r="C426" s="549" t="s">
        <v>27</v>
      </c>
      <c r="D426" s="33" t="s">
        <v>28</v>
      </c>
      <c r="E426" s="34">
        <v>44809</v>
      </c>
      <c r="F426" s="549" t="s">
        <v>29</v>
      </c>
      <c r="G426" s="33" t="s">
        <v>30</v>
      </c>
      <c r="H426" s="31" t="s">
        <v>31</v>
      </c>
    </row>
    <row r="427" spans="1:12" ht="20.25" customHeight="1" thickTop="1" thickBot="1" x14ac:dyDescent="0.3">
      <c r="A427" s="553"/>
      <c r="B427" s="555"/>
      <c r="C427" s="550"/>
      <c r="D427" s="33" t="s">
        <v>32</v>
      </c>
      <c r="E427" s="31">
        <v>3</v>
      </c>
      <c r="F427" s="550"/>
      <c r="G427" s="33" t="s">
        <v>33</v>
      </c>
      <c r="H427" s="69" t="s">
        <v>34</v>
      </c>
    </row>
    <row r="428" spans="1:12" ht="20.25" customHeight="1" thickTop="1" thickBot="1" x14ac:dyDescent="0.3">
      <c r="A428" s="553"/>
      <c r="B428" s="555"/>
      <c r="C428" s="550"/>
      <c r="D428" s="33" t="s">
        <v>35</v>
      </c>
      <c r="E428" s="34">
        <v>44816</v>
      </c>
      <c r="F428" s="550"/>
      <c r="G428" s="33" t="s">
        <v>36</v>
      </c>
      <c r="H428" s="69" t="s">
        <v>34</v>
      </c>
    </row>
    <row r="429" spans="1:12" ht="20.25" customHeight="1" thickTop="1" thickBot="1" x14ac:dyDescent="0.3">
      <c r="A429" s="553"/>
      <c r="B429" s="555"/>
      <c r="C429" s="551"/>
      <c r="D429" s="33" t="s">
        <v>32</v>
      </c>
      <c r="E429" s="31">
        <v>3</v>
      </c>
      <c r="F429" s="551"/>
      <c r="G429" s="33" t="s">
        <v>37</v>
      </c>
      <c r="H429" s="69" t="s">
        <v>34</v>
      </c>
    </row>
    <row r="430" spans="1:12" ht="20.25" customHeight="1" thickTop="1" thickBot="1" x14ac:dyDescent="0.3">
      <c r="A430" s="553"/>
      <c r="B430" s="555"/>
      <c r="C430" s="57"/>
      <c r="D430" s="57"/>
      <c r="E430" s="437"/>
      <c r="F430" s="57"/>
      <c r="G430" s="57"/>
      <c r="H430" s="57"/>
    </row>
    <row r="431" spans="1:12" ht="34.9" customHeight="1" thickTop="1" thickBot="1" x14ac:dyDescent="0.3">
      <c r="A431" s="553"/>
      <c r="B431" s="555"/>
      <c r="C431" s="37" t="s">
        <v>38</v>
      </c>
      <c r="D431" s="38" t="s">
        <v>39</v>
      </c>
      <c r="E431" s="38" t="s">
        <v>40</v>
      </c>
      <c r="F431" s="38" t="s">
        <v>41</v>
      </c>
      <c r="G431" s="38" t="s">
        <v>42</v>
      </c>
      <c r="H431" s="38" t="s">
        <v>43</v>
      </c>
    </row>
    <row r="432" spans="1:12" s="111" customFormat="1" ht="17.25" thickTop="1" thickBot="1" x14ac:dyDescent="0.3">
      <c r="A432" s="553"/>
      <c r="B432" s="555"/>
      <c r="C432" s="130">
        <v>53102710</v>
      </c>
      <c r="D432" s="131" t="s">
        <v>96</v>
      </c>
      <c r="E432" s="131" t="s">
        <v>44</v>
      </c>
      <c r="F432" s="131">
        <v>20</v>
      </c>
      <c r="G432" s="70">
        <v>7500</v>
      </c>
      <c r="H432" s="70">
        <f t="shared" ref="H432" si="12">F432*G432</f>
        <v>150000</v>
      </c>
      <c r="I432" s="269" t="s">
        <v>238</v>
      </c>
    </row>
    <row r="433" spans="1:10" ht="32.25" thickBot="1" x14ac:dyDescent="0.3">
      <c r="A433" s="554"/>
      <c r="B433" s="556"/>
      <c r="C433" s="57"/>
      <c r="D433" s="57"/>
      <c r="E433" s="437"/>
      <c r="F433" s="87"/>
      <c r="G433" s="88" t="s">
        <v>46</v>
      </c>
      <c r="H433" s="371">
        <f>SUM(H432:H432)</f>
        <v>150000</v>
      </c>
    </row>
    <row r="434" spans="1:10" s="111" customFormat="1" ht="16.5" thickBot="1" x14ac:dyDescent="0.3">
      <c r="E434" s="448"/>
      <c r="G434" s="288"/>
      <c r="H434" s="288"/>
      <c r="I434" s="273"/>
    </row>
    <row r="435" spans="1:10" ht="48" thickBot="1" x14ac:dyDescent="0.3">
      <c r="A435" s="26" t="s">
        <v>15</v>
      </c>
      <c r="B435" s="26" t="s">
        <v>16</v>
      </c>
      <c r="C435" s="27" t="s">
        <v>17</v>
      </c>
      <c r="D435" s="28" t="s">
        <v>18</v>
      </c>
      <c r="E435" s="28" t="s">
        <v>19</v>
      </c>
      <c r="F435" s="28" t="s">
        <v>20</v>
      </c>
      <c r="G435" s="28" t="s">
        <v>21</v>
      </c>
      <c r="H435" s="28" t="s">
        <v>22</v>
      </c>
    </row>
    <row r="436" spans="1:10" ht="32.25" thickBot="1" x14ac:dyDescent="0.3">
      <c r="A436" s="543">
        <v>30</v>
      </c>
      <c r="B436" s="544">
        <v>32</v>
      </c>
      <c r="C436" s="30" t="s">
        <v>97</v>
      </c>
      <c r="D436" s="31" t="s">
        <v>357</v>
      </c>
      <c r="E436" s="31" t="s">
        <v>54</v>
      </c>
      <c r="F436" s="31" t="s">
        <v>55</v>
      </c>
      <c r="G436" s="31" t="s">
        <v>26</v>
      </c>
      <c r="H436" s="31"/>
    </row>
    <row r="437" spans="1:10" ht="33" thickTop="1" thickBot="1" x14ac:dyDescent="0.3">
      <c r="A437" s="553"/>
      <c r="B437" s="555"/>
      <c r="C437" s="549" t="s">
        <v>27</v>
      </c>
      <c r="D437" s="33" t="s">
        <v>28</v>
      </c>
      <c r="E437" s="34">
        <v>44809</v>
      </c>
      <c r="F437" s="549" t="s">
        <v>29</v>
      </c>
      <c r="G437" s="33" t="s">
        <v>30</v>
      </c>
      <c r="H437" s="31" t="s">
        <v>31</v>
      </c>
    </row>
    <row r="438" spans="1:10" ht="20.25" customHeight="1" thickTop="1" thickBot="1" x14ac:dyDescent="0.3">
      <c r="A438" s="553"/>
      <c r="B438" s="555"/>
      <c r="C438" s="550"/>
      <c r="D438" s="33" t="s">
        <v>32</v>
      </c>
      <c r="E438" s="31">
        <v>3</v>
      </c>
      <c r="F438" s="550"/>
      <c r="G438" s="33" t="s">
        <v>33</v>
      </c>
      <c r="H438" s="69" t="s">
        <v>34</v>
      </c>
    </row>
    <row r="439" spans="1:10" ht="20.25" customHeight="1" thickTop="1" thickBot="1" x14ac:dyDescent="0.3">
      <c r="A439" s="553"/>
      <c r="B439" s="555"/>
      <c r="C439" s="550"/>
      <c r="D439" s="33" t="s">
        <v>35</v>
      </c>
      <c r="E439" s="34">
        <v>44816</v>
      </c>
      <c r="F439" s="550"/>
      <c r="G439" s="33" t="s">
        <v>36</v>
      </c>
      <c r="H439" s="69" t="s">
        <v>34</v>
      </c>
    </row>
    <row r="440" spans="1:10" ht="20.25" customHeight="1" thickTop="1" thickBot="1" x14ac:dyDescent="0.3">
      <c r="A440" s="553"/>
      <c r="B440" s="555"/>
      <c r="C440" s="551"/>
      <c r="D440" s="33" t="s">
        <v>32</v>
      </c>
      <c r="E440" s="31">
        <v>3</v>
      </c>
      <c r="F440" s="551"/>
      <c r="G440" s="33" t="s">
        <v>37</v>
      </c>
      <c r="H440" s="69" t="s">
        <v>34</v>
      </c>
    </row>
    <row r="441" spans="1:10" ht="20.25" customHeight="1" thickTop="1" thickBot="1" x14ac:dyDescent="0.3">
      <c r="A441" s="553"/>
      <c r="B441" s="555"/>
      <c r="C441" s="57"/>
      <c r="D441" s="57"/>
      <c r="E441" s="437"/>
      <c r="F441" s="57"/>
      <c r="G441" s="57"/>
      <c r="H441" s="57"/>
    </row>
    <row r="442" spans="1:10" ht="33" thickTop="1" thickBot="1" x14ac:dyDescent="0.3">
      <c r="A442" s="553"/>
      <c r="B442" s="555"/>
      <c r="C442" s="37" t="s">
        <v>38</v>
      </c>
      <c r="D442" s="38" t="s">
        <v>39</v>
      </c>
      <c r="E442" s="38" t="s">
        <v>40</v>
      </c>
      <c r="F442" s="38" t="s">
        <v>41</v>
      </c>
      <c r="G442" s="38" t="s">
        <v>42</v>
      </c>
      <c r="H442" s="38" t="s">
        <v>43</v>
      </c>
    </row>
    <row r="443" spans="1:10" ht="20.25" customHeight="1" thickTop="1" thickBot="1" x14ac:dyDescent="0.3">
      <c r="A443" s="553"/>
      <c r="B443" s="555"/>
      <c r="C443" s="41">
        <v>53111501</v>
      </c>
      <c r="D443" s="42" t="s">
        <v>98</v>
      </c>
      <c r="E443" s="42" t="s">
        <v>44</v>
      </c>
      <c r="F443" s="42">
        <v>2</v>
      </c>
      <c r="G443" s="70">
        <v>5000</v>
      </c>
      <c r="H443" s="70">
        <f>F443*G443</f>
        <v>10000</v>
      </c>
      <c r="I443" s="263" t="s">
        <v>45</v>
      </c>
    </row>
    <row r="444" spans="1:10" ht="20.25" customHeight="1" thickBot="1" x14ac:dyDescent="0.3">
      <c r="A444" s="553"/>
      <c r="B444" s="555"/>
      <c r="C444" s="41">
        <v>53111501</v>
      </c>
      <c r="D444" s="42" t="s">
        <v>98</v>
      </c>
      <c r="E444" s="42" t="s">
        <v>44</v>
      </c>
      <c r="F444" s="42">
        <v>7</v>
      </c>
      <c r="G444" s="70">
        <v>450</v>
      </c>
      <c r="H444" s="70">
        <f t="shared" ref="H444:H446" si="13">F444*G444</f>
        <v>3150</v>
      </c>
      <c r="I444" s="263" t="s">
        <v>238</v>
      </c>
    </row>
    <row r="445" spans="1:10" ht="20.25" customHeight="1" thickBot="1" x14ac:dyDescent="0.3">
      <c r="A445" s="553"/>
      <c r="B445" s="555"/>
      <c r="C445" s="41">
        <v>53111501</v>
      </c>
      <c r="D445" s="42" t="s">
        <v>98</v>
      </c>
      <c r="E445" s="42" t="s">
        <v>44</v>
      </c>
      <c r="F445" s="42">
        <v>100</v>
      </c>
      <c r="G445" s="70">
        <v>500</v>
      </c>
      <c r="H445" s="70">
        <f t="shared" si="13"/>
        <v>50000</v>
      </c>
      <c r="I445" s="263" t="s">
        <v>162</v>
      </c>
    </row>
    <row r="446" spans="1:10" ht="20.25" customHeight="1" thickBot="1" x14ac:dyDescent="0.3">
      <c r="A446" s="553"/>
      <c r="B446" s="555"/>
      <c r="C446" s="166">
        <v>53111501</v>
      </c>
      <c r="D446" s="167" t="s">
        <v>98</v>
      </c>
      <c r="E446" s="167" t="s">
        <v>44</v>
      </c>
      <c r="F446" s="167">
        <v>35</v>
      </c>
      <c r="G446" s="70">
        <v>500</v>
      </c>
      <c r="H446" s="70">
        <f t="shared" si="13"/>
        <v>17500</v>
      </c>
      <c r="I446" s="219" t="s">
        <v>281</v>
      </c>
      <c r="J446" s="169" t="s">
        <v>294</v>
      </c>
    </row>
    <row r="447" spans="1:10" ht="32.25" thickBot="1" x14ac:dyDescent="0.3">
      <c r="A447" s="554"/>
      <c r="B447" s="556"/>
      <c r="C447" s="65"/>
      <c r="D447" s="65"/>
      <c r="E447" s="441"/>
      <c r="F447" s="66"/>
      <c r="G447" s="71" t="s">
        <v>46</v>
      </c>
      <c r="H447" s="367">
        <f>SUM(H443:H446)</f>
        <v>80650</v>
      </c>
    </row>
    <row r="448" spans="1:10" s="111" customFormat="1" ht="16.5" thickBot="1" x14ac:dyDescent="0.3">
      <c r="E448" s="448"/>
      <c r="G448" s="288"/>
      <c r="H448" s="288"/>
      <c r="I448" s="273"/>
    </row>
    <row r="449" spans="1:12" ht="48" thickBot="1" x14ac:dyDescent="0.3">
      <c r="A449" s="26" t="s">
        <v>15</v>
      </c>
      <c r="B449" s="26" t="s">
        <v>16</v>
      </c>
      <c r="C449" s="27" t="s">
        <v>17</v>
      </c>
      <c r="D449" s="28" t="s">
        <v>18</v>
      </c>
      <c r="E449" s="28" t="s">
        <v>19</v>
      </c>
      <c r="F449" s="28" t="s">
        <v>20</v>
      </c>
      <c r="G449" s="28" t="s">
        <v>21</v>
      </c>
      <c r="H449" s="28" t="s">
        <v>22</v>
      </c>
    </row>
    <row r="450" spans="1:12" ht="32.25" thickBot="1" x14ac:dyDescent="0.3">
      <c r="A450" s="543">
        <v>31</v>
      </c>
      <c r="B450" s="544">
        <v>33</v>
      </c>
      <c r="C450" s="30" t="s">
        <v>99</v>
      </c>
      <c r="D450" s="31" t="s">
        <v>100</v>
      </c>
      <c r="E450" s="31" t="s">
        <v>54</v>
      </c>
      <c r="F450" s="31" t="s">
        <v>55</v>
      </c>
      <c r="G450" s="31" t="s">
        <v>52</v>
      </c>
      <c r="H450" s="31"/>
    </row>
    <row r="451" spans="1:12" ht="33" thickTop="1" thickBot="1" x14ac:dyDescent="0.3">
      <c r="A451" s="532"/>
      <c r="B451" s="555"/>
      <c r="C451" s="549" t="s">
        <v>27</v>
      </c>
      <c r="D451" s="33" t="s">
        <v>28</v>
      </c>
      <c r="E451" s="34">
        <v>44610</v>
      </c>
      <c r="F451" s="549" t="s">
        <v>29</v>
      </c>
      <c r="G451" s="33" t="s">
        <v>30</v>
      </c>
      <c r="H451" s="31" t="s">
        <v>31</v>
      </c>
    </row>
    <row r="452" spans="1:12" ht="20.25" customHeight="1" thickTop="1" thickBot="1" x14ac:dyDescent="0.3">
      <c r="A452" s="532"/>
      <c r="B452" s="555"/>
      <c r="C452" s="550"/>
      <c r="D452" s="33" t="s">
        <v>32</v>
      </c>
      <c r="E452" s="31">
        <v>1</v>
      </c>
      <c r="F452" s="550"/>
      <c r="G452" s="33" t="s">
        <v>33</v>
      </c>
      <c r="H452" s="69" t="s">
        <v>34</v>
      </c>
    </row>
    <row r="453" spans="1:12" ht="20.25" customHeight="1" thickTop="1" thickBot="1" x14ac:dyDescent="0.3">
      <c r="A453" s="532"/>
      <c r="B453" s="555"/>
      <c r="C453" s="550"/>
      <c r="D453" s="33" t="s">
        <v>35</v>
      </c>
      <c r="E453" s="34">
        <v>44617</v>
      </c>
      <c r="F453" s="550"/>
      <c r="G453" s="33" t="s">
        <v>36</v>
      </c>
      <c r="H453" s="69" t="s">
        <v>34</v>
      </c>
    </row>
    <row r="454" spans="1:12" ht="20.25" customHeight="1" thickTop="1" thickBot="1" x14ac:dyDescent="0.3">
      <c r="A454" s="532"/>
      <c r="B454" s="555"/>
      <c r="C454" s="551"/>
      <c r="D454" s="33" t="s">
        <v>32</v>
      </c>
      <c r="E454" s="31">
        <v>1</v>
      </c>
      <c r="F454" s="551"/>
      <c r="G454" s="33" t="s">
        <v>37</v>
      </c>
      <c r="H454" s="69" t="s">
        <v>34</v>
      </c>
    </row>
    <row r="455" spans="1:12" ht="20.25" customHeight="1" thickTop="1" thickBot="1" x14ac:dyDescent="0.3">
      <c r="A455" s="532"/>
      <c r="B455" s="555"/>
      <c r="C455" s="57"/>
      <c r="D455" s="57"/>
      <c r="E455" s="437"/>
      <c r="F455" s="57"/>
      <c r="G455" s="57"/>
      <c r="H455" s="57"/>
    </row>
    <row r="456" spans="1:12" ht="33" thickTop="1" thickBot="1" x14ac:dyDescent="0.3">
      <c r="A456" s="532"/>
      <c r="B456" s="555"/>
      <c r="C456" s="37" t="s">
        <v>38</v>
      </c>
      <c r="D456" s="38" t="s">
        <v>39</v>
      </c>
      <c r="E456" s="38" t="s">
        <v>40</v>
      </c>
      <c r="F456" s="38" t="s">
        <v>41</v>
      </c>
      <c r="G456" s="38" t="s">
        <v>42</v>
      </c>
      <c r="H456" s="38" t="s">
        <v>43</v>
      </c>
    </row>
    <row r="457" spans="1:12" ht="20.25" customHeight="1" thickTop="1" thickBot="1" x14ac:dyDescent="0.3">
      <c r="A457" s="532"/>
      <c r="B457" s="555"/>
      <c r="C457" s="41">
        <v>14111511</v>
      </c>
      <c r="D457" s="42" t="s">
        <v>101</v>
      </c>
      <c r="E457" s="42" t="s">
        <v>102</v>
      </c>
      <c r="F457" s="42">
        <v>149</v>
      </c>
      <c r="G457" s="70">
        <v>170</v>
      </c>
      <c r="H457" s="70">
        <f>F457*G457</f>
        <v>25330</v>
      </c>
      <c r="I457" s="267" t="s">
        <v>45</v>
      </c>
      <c r="J457" t="s">
        <v>103</v>
      </c>
    </row>
    <row r="458" spans="1:12" ht="19.5" customHeight="1" thickBot="1" x14ac:dyDescent="0.3">
      <c r="A458" s="532"/>
      <c r="B458" s="555"/>
      <c r="C458" s="41">
        <v>14111511</v>
      </c>
      <c r="D458" s="42" t="s">
        <v>101</v>
      </c>
      <c r="E458" s="42" t="s">
        <v>102</v>
      </c>
      <c r="F458" s="42">
        <v>10</v>
      </c>
      <c r="G458" s="70">
        <v>250</v>
      </c>
      <c r="H458" s="70">
        <f>F458*G458</f>
        <v>2500</v>
      </c>
      <c r="I458" s="267" t="s">
        <v>45</v>
      </c>
      <c r="J458" t="s">
        <v>104</v>
      </c>
    </row>
    <row r="459" spans="1:12" ht="19.5" customHeight="1" thickBot="1" x14ac:dyDescent="0.3">
      <c r="A459" s="532"/>
      <c r="B459" s="555"/>
      <c r="C459" s="41">
        <v>14111530</v>
      </c>
      <c r="D459" s="42" t="s">
        <v>106</v>
      </c>
      <c r="E459" s="42" t="s">
        <v>78</v>
      </c>
      <c r="F459" s="42">
        <v>15</v>
      </c>
      <c r="G459" s="70">
        <v>150</v>
      </c>
      <c r="H459" s="70">
        <f t="shared" ref="H459:H463" si="14">F459*G459</f>
        <v>2250</v>
      </c>
      <c r="I459" s="267" t="s">
        <v>45</v>
      </c>
    </row>
    <row r="460" spans="1:12" s="117" customFormat="1" ht="13.5" customHeight="1" thickBot="1" x14ac:dyDescent="0.3">
      <c r="A460" s="532"/>
      <c r="B460" s="555"/>
      <c r="C460" s="113">
        <v>14111511</v>
      </c>
      <c r="D460" s="42" t="s">
        <v>101</v>
      </c>
      <c r="E460" s="42" t="s">
        <v>102</v>
      </c>
      <c r="F460" s="113">
        <v>42</v>
      </c>
      <c r="G460" s="119">
        <v>170</v>
      </c>
      <c r="H460" s="70">
        <f t="shared" si="14"/>
        <v>7140</v>
      </c>
      <c r="I460" s="115" t="s">
        <v>228</v>
      </c>
      <c r="J460" s="116"/>
      <c r="K460" s="116"/>
      <c r="L460" s="116"/>
    </row>
    <row r="461" spans="1:12" s="117" customFormat="1" ht="13.5" customHeight="1" thickBot="1" x14ac:dyDescent="0.3">
      <c r="A461" s="532"/>
      <c r="B461" s="555"/>
      <c r="C461" s="130">
        <v>14111515</v>
      </c>
      <c r="D461" s="131" t="s">
        <v>105</v>
      </c>
      <c r="E461" s="131" t="s">
        <v>44</v>
      </c>
      <c r="F461" s="113">
        <v>204</v>
      </c>
      <c r="G461" s="119">
        <v>15</v>
      </c>
      <c r="H461" s="70">
        <f t="shared" si="14"/>
        <v>3060</v>
      </c>
      <c r="I461" s="115" t="s">
        <v>228</v>
      </c>
      <c r="J461" s="116"/>
      <c r="K461" s="116"/>
      <c r="L461" s="116"/>
    </row>
    <row r="462" spans="1:12" s="111" customFormat="1" ht="16.149999999999999" customHeight="1" thickBot="1" x14ac:dyDescent="0.3">
      <c r="A462" s="532"/>
      <c r="B462" s="555"/>
      <c r="C462" s="41">
        <v>14111511</v>
      </c>
      <c r="D462" s="42" t="s">
        <v>101</v>
      </c>
      <c r="E462" s="42" t="s">
        <v>102</v>
      </c>
      <c r="F462" s="131">
        <v>147</v>
      </c>
      <c r="G462" s="112">
        <v>170</v>
      </c>
      <c r="H462" s="70">
        <f t="shared" si="14"/>
        <v>24990</v>
      </c>
      <c r="I462" s="267" t="s">
        <v>238</v>
      </c>
    </row>
    <row r="463" spans="1:12" s="111" customFormat="1" ht="16.149999999999999" customHeight="1" thickBot="1" x14ac:dyDescent="0.3">
      <c r="A463" s="532"/>
      <c r="B463" s="555"/>
      <c r="C463" s="41">
        <v>14111530</v>
      </c>
      <c r="D463" s="42" t="s">
        <v>106</v>
      </c>
      <c r="E463" s="42" t="s">
        <v>78</v>
      </c>
      <c r="F463" s="131">
        <v>6</v>
      </c>
      <c r="G463" s="112">
        <v>150.833</v>
      </c>
      <c r="H463" s="70">
        <f t="shared" si="14"/>
        <v>904.99800000000005</v>
      </c>
      <c r="I463" s="267" t="s">
        <v>238</v>
      </c>
    </row>
    <row r="464" spans="1:12" ht="32.25" thickBot="1" x14ac:dyDescent="0.3">
      <c r="A464" s="554"/>
      <c r="B464" s="556"/>
      <c r="C464" s="65"/>
      <c r="D464" s="65"/>
      <c r="E464" s="441"/>
      <c r="F464" s="66"/>
      <c r="G464" s="71" t="s">
        <v>46</v>
      </c>
      <c r="H464" s="367">
        <f>SUM(H457:H463)</f>
        <v>66174.998000000007</v>
      </c>
    </row>
    <row r="465" spans="1:10" ht="16.5" thickBot="1" x14ac:dyDescent="0.3"/>
    <row r="466" spans="1:10" ht="48" thickBot="1" x14ac:dyDescent="0.3">
      <c r="A466" s="26" t="s">
        <v>15</v>
      </c>
      <c r="B466" s="26" t="s">
        <v>16</v>
      </c>
      <c r="C466" s="27" t="s">
        <v>17</v>
      </c>
      <c r="D466" s="28" t="s">
        <v>18</v>
      </c>
      <c r="E466" s="28" t="s">
        <v>19</v>
      </c>
      <c r="F466" s="28" t="s">
        <v>20</v>
      </c>
      <c r="G466" s="28" t="s">
        <v>21</v>
      </c>
      <c r="H466" s="28" t="s">
        <v>22</v>
      </c>
    </row>
    <row r="467" spans="1:10" ht="32.25" thickBot="1" x14ac:dyDescent="0.3">
      <c r="A467" s="543">
        <v>32</v>
      </c>
      <c r="B467" s="544">
        <v>33</v>
      </c>
      <c r="C467" s="30" t="s">
        <v>99</v>
      </c>
      <c r="D467" s="31" t="s">
        <v>100</v>
      </c>
      <c r="E467" s="31" t="s">
        <v>54</v>
      </c>
      <c r="F467" s="31" t="s">
        <v>55</v>
      </c>
      <c r="G467" s="31" t="s">
        <v>52</v>
      </c>
      <c r="H467" s="31"/>
    </row>
    <row r="468" spans="1:10" ht="33" thickTop="1" thickBot="1" x14ac:dyDescent="0.3">
      <c r="A468" s="553"/>
      <c r="B468" s="555"/>
      <c r="C468" s="549" t="s">
        <v>27</v>
      </c>
      <c r="D468" s="33" t="s">
        <v>28</v>
      </c>
      <c r="E468" s="34">
        <v>44755</v>
      </c>
      <c r="F468" s="549" t="s">
        <v>29</v>
      </c>
      <c r="G468" s="33" t="s">
        <v>30</v>
      </c>
      <c r="H468" s="31" t="s">
        <v>31</v>
      </c>
    </row>
    <row r="469" spans="1:10" ht="20.25" customHeight="1" thickTop="1" thickBot="1" x14ac:dyDescent="0.3">
      <c r="A469" s="553"/>
      <c r="B469" s="555"/>
      <c r="C469" s="550"/>
      <c r="D469" s="33" t="s">
        <v>32</v>
      </c>
      <c r="E469" s="31">
        <v>3</v>
      </c>
      <c r="F469" s="550"/>
      <c r="G469" s="33" t="s">
        <v>33</v>
      </c>
      <c r="H469" s="69" t="s">
        <v>34</v>
      </c>
    </row>
    <row r="470" spans="1:10" ht="20.25" customHeight="1" thickTop="1" thickBot="1" x14ac:dyDescent="0.3">
      <c r="A470" s="553"/>
      <c r="B470" s="555"/>
      <c r="C470" s="550"/>
      <c r="D470" s="33" t="s">
        <v>35</v>
      </c>
      <c r="E470" s="34">
        <v>44762</v>
      </c>
      <c r="F470" s="550"/>
      <c r="G470" s="33" t="s">
        <v>36</v>
      </c>
      <c r="H470" s="69" t="s">
        <v>34</v>
      </c>
    </row>
    <row r="471" spans="1:10" ht="20.25" customHeight="1" thickTop="1" thickBot="1" x14ac:dyDescent="0.3">
      <c r="A471" s="553"/>
      <c r="B471" s="555"/>
      <c r="C471" s="551"/>
      <c r="D471" s="33" t="s">
        <v>32</v>
      </c>
      <c r="E471" s="31">
        <v>3</v>
      </c>
      <c r="F471" s="551"/>
      <c r="G471" s="33" t="s">
        <v>37</v>
      </c>
      <c r="H471" s="69" t="s">
        <v>34</v>
      </c>
    </row>
    <row r="472" spans="1:10" ht="20.25" customHeight="1" thickTop="1" thickBot="1" x14ac:dyDescent="0.3">
      <c r="A472" s="553"/>
      <c r="B472" s="555"/>
      <c r="C472" s="57"/>
      <c r="D472" s="57"/>
      <c r="E472" s="437"/>
      <c r="F472" s="57"/>
      <c r="G472" s="57"/>
      <c r="H472" s="57"/>
    </row>
    <row r="473" spans="1:10" ht="33" thickTop="1" thickBot="1" x14ac:dyDescent="0.3">
      <c r="A473" s="553"/>
      <c r="B473" s="555"/>
      <c r="C473" s="37" t="s">
        <v>38</v>
      </c>
      <c r="D473" s="38" t="s">
        <v>39</v>
      </c>
      <c r="E473" s="38" t="s">
        <v>40</v>
      </c>
      <c r="F473" s="38" t="s">
        <v>41</v>
      </c>
      <c r="G473" s="38" t="s">
        <v>42</v>
      </c>
      <c r="H473" s="38" t="s">
        <v>43</v>
      </c>
    </row>
    <row r="474" spans="1:10" ht="20.25" customHeight="1" thickTop="1" thickBot="1" x14ac:dyDescent="0.3">
      <c r="A474" s="553"/>
      <c r="B474" s="555"/>
      <c r="C474" s="41">
        <v>14111511</v>
      </c>
      <c r="D474" s="42" t="s">
        <v>101</v>
      </c>
      <c r="E474" s="42" t="s">
        <v>102</v>
      </c>
      <c r="F474" s="42">
        <v>148</v>
      </c>
      <c r="G474" s="70">
        <v>170</v>
      </c>
      <c r="H474" s="70">
        <f t="shared" ref="H474:H479" si="15">F474*G474</f>
        <v>25160</v>
      </c>
      <c r="I474" s="267" t="s">
        <v>45</v>
      </c>
      <c r="J474" t="s">
        <v>103</v>
      </c>
    </row>
    <row r="475" spans="1:10" ht="19.5" customHeight="1" thickBot="1" x14ac:dyDescent="0.3">
      <c r="A475" s="553"/>
      <c r="B475" s="555"/>
      <c r="C475" s="41">
        <v>14111511</v>
      </c>
      <c r="D475" s="42" t="s">
        <v>101</v>
      </c>
      <c r="E475" s="42" t="s">
        <v>102</v>
      </c>
      <c r="F475" s="42">
        <v>10</v>
      </c>
      <c r="G475" s="70">
        <v>251</v>
      </c>
      <c r="H475" s="70">
        <f t="shared" si="15"/>
        <v>2510</v>
      </c>
      <c r="I475" s="267" t="s">
        <v>45</v>
      </c>
      <c r="J475" t="s">
        <v>104</v>
      </c>
    </row>
    <row r="476" spans="1:10" ht="19.5" customHeight="1" thickBot="1" x14ac:dyDescent="0.3">
      <c r="A476" s="553"/>
      <c r="B476" s="555"/>
      <c r="C476" s="41">
        <v>14111530</v>
      </c>
      <c r="D476" s="42" t="s">
        <v>106</v>
      </c>
      <c r="E476" s="42" t="s">
        <v>78</v>
      </c>
      <c r="F476" s="42">
        <v>15</v>
      </c>
      <c r="G476" s="70">
        <v>150</v>
      </c>
      <c r="H476" s="70">
        <f t="shared" si="15"/>
        <v>2250</v>
      </c>
      <c r="I476" s="267" t="s">
        <v>45</v>
      </c>
    </row>
    <row r="477" spans="1:10" s="111" customFormat="1" ht="16.5" thickBot="1" x14ac:dyDescent="0.3">
      <c r="A477" s="553"/>
      <c r="B477" s="555"/>
      <c r="C477" s="130">
        <v>14111511</v>
      </c>
      <c r="D477" s="131" t="s">
        <v>101</v>
      </c>
      <c r="E477" s="131" t="s">
        <v>239</v>
      </c>
      <c r="F477" s="131">
        <v>58</v>
      </c>
      <c r="G477" s="112">
        <v>170</v>
      </c>
      <c r="H477" s="133">
        <f t="shared" si="15"/>
        <v>9860</v>
      </c>
      <c r="I477" s="267" t="s">
        <v>238</v>
      </c>
    </row>
    <row r="478" spans="1:10" s="111" customFormat="1" ht="32.25" thickBot="1" x14ac:dyDescent="0.3">
      <c r="A478" s="553"/>
      <c r="B478" s="555"/>
      <c r="C478" s="130">
        <v>14111515</v>
      </c>
      <c r="D478" s="131" t="s">
        <v>105</v>
      </c>
      <c r="E478" s="131" t="s">
        <v>44</v>
      </c>
      <c r="F478" s="131">
        <v>213</v>
      </c>
      <c r="G478" s="112">
        <v>15</v>
      </c>
      <c r="H478" s="133">
        <f t="shared" si="15"/>
        <v>3195</v>
      </c>
      <c r="I478" s="267" t="s">
        <v>238</v>
      </c>
    </row>
    <row r="479" spans="1:10" s="111" customFormat="1" ht="16.5" thickBot="1" x14ac:dyDescent="0.3">
      <c r="A479" s="553"/>
      <c r="B479" s="555"/>
      <c r="C479" s="130">
        <v>14111530</v>
      </c>
      <c r="D479" s="131" t="s">
        <v>106</v>
      </c>
      <c r="E479" s="131" t="s">
        <v>44</v>
      </c>
      <c r="F479" s="131">
        <v>7</v>
      </c>
      <c r="G479" s="181">
        <v>150</v>
      </c>
      <c r="H479" s="133">
        <f t="shared" si="15"/>
        <v>1050</v>
      </c>
      <c r="I479" s="267" t="s">
        <v>238</v>
      </c>
    </row>
    <row r="480" spans="1:10" ht="32.25" thickBot="1" x14ac:dyDescent="0.3">
      <c r="A480" s="554"/>
      <c r="B480" s="556"/>
      <c r="C480" s="65"/>
      <c r="D480" s="65"/>
      <c r="E480" s="441"/>
      <c r="F480" s="66"/>
      <c r="G480" s="71" t="s">
        <v>46</v>
      </c>
      <c r="H480" s="367">
        <f>SUM(H474:H479)</f>
        <v>44025</v>
      </c>
    </row>
    <row r="481" spans="1:9" ht="16.5" thickBot="1" x14ac:dyDescent="0.3"/>
    <row r="482" spans="1:9" ht="48" thickBot="1" x14ac:dyDescent="0.3">
      <c r="A482" s="26" t="s">
        <v>15</v>
      </c>
      <c r="B482" s="26" t="s">
        <v>16</v>
      </c>
      <c r="C482" s="27" t="s">
        <v>17</v>
      </c>
      <c r="D482" s="28" t="s">
        <v>18</v>
      </c>
      <c r="E482" s="28" t="s">
        <v>19</v>
      </c>
      <c r="F482" s="28" t="s">
        <v>20</v>
      </c>
      <c r="G482" s="28" t="s">
        <v>21</v>
      </c>
      <c r="H482" s="28" t="s">
        <v>22</v>
      </c>
    </row>
    <row r="483" spans="1:9" ht="32.25" thickBot="1" x14ac:dyDescent="0.3">
      <c r="A483" s="543">
        <v>33</v>
      </c>
      <c r="B483" s="544">
        <v>33</v>
      </c>
      <c r="C483" s="30" t="s">
        <v>107</v>
      </c>
      <c r="D483" s="31" t="s">
        <v>108</v>
      </c>
      <c r="E483" s="31" t="s">
        <v>54</v>
      </c>
      <c r="F483" s="31" t="s">
        <v>25</v>
      </c>
      <c r="G483" s="31" t="s">
        <v>52</v>
      </c>
      <c r="H483" s="31"/>
    </row>
    <row r="484" spans="1:9" ht="33" thickTop="1" thickBot="1" x14ac:dyDescent="0.3">
      <c r="A484" s="553"/>
      <c r="B484" s="555"/>
      <c r="C484" s="549" t="s">
        <v>27</v>
      </c>
      <c r="D484" s="33" t="s">
        <v>28</v>
      </c>
      <c r="E484" s="34">
        <v>44665</v>
      </c>
      <c r="F484" s="549" t="s">
        <v>29</v>
      </c>
      <c r="G484" s="33" t="s">
        <v>30</v>
      </c>
      <c r="H484" s="31" t="s">
        <v>31</v>
      </c>
    </row>
    <row r="485" spans="1:9" ht="20.25" customHeight="1" thickTop="1" thickBot="1" x14ac:dyDescent="0.3">
      <c r="A485" s="553"/>
      <c r="B485" s="555"/>
      <c r="C485" s="550"/>
      <c r="D485" s="33" t="s">
        <v>32</v>
      </c>
      <c r="E485" s="31">
        <v>2</v>
      </c>
      <c r="F485" s="550"/>
      <c r="G485" s="33" t="s">
        <v>33</v>
      </c>
      <c r="H485" s="69" t="s">
        <v>34</v>
      </c>
    </row>
    <row r="486" spans="1:9" ht="20.25" customHeight="1" thickTop="1" thickBot="1" x14ac:dyDescent="0.3">
      <c r="A486" s="553"/>
      <c r="B486" s="555"/>
      <c r="C486" s="550"/>
      <c r="D486" s="33" t="s">
        <v>35</v>
      </c>
      <c r="E486" s="34">
        <v>44672</v>
      </c>
      <c r="F486" s="550"/>
      <c r="G486" s="33" t="s">
        <v>36</v>
      </c>
      <c r="H486" s="69" t="s">
        <v>34</v>
      </c>
    </row>
    <row r="487" spans="1:9" ht="20.25" customHeight="1" thickTop="1" thickBot="1" x14ac:dyDescent="0.3">
      <c r="A487" s="553"/>
      <c r="B487" s="555"/>
      <c r="C487" s="551"/>
      <c r="D487" s="33" t="s">
        <v>32</v>
      </c>
      <c r="E487" s="31">
        <v>2</v>
      </c>
      <c r="F487" s="551"/>
      <c r="G487" s="33" t="s">
        <v>37</v>
      </c>
      <c r="H487" s="69" t="s">
        <v>34</v>
      </c>
    </row>
    <row r="488" spans="1:9" ht="20.25" customHeight="1" thickTop="1" thickBot="1" x14ac:dyDescent="0.3">
      <c r="A488" s="553"/>
      <c r="B488" s="555"/>
      <c r="C488" s="57"/>
      <c r="D488" s="57"/>
      <c r="E488" s="437"/>
      <c r="F488" s="57"/>
      <c r="G488" s="57"/>
      <c r="H488" s="57"/>
    </row>
    <row r="489" spans="1:9" ht="33" thickTop="1" thickBot="1" x14ac:dyDescent="0.3">
      <c r="A489" s="553"/>
      <c r="B489" s="555"/>
      <c r="C489" s="37" t="s">
        <v>38</v>
      </c>
      <c r="D489" s="38" t="s">
        <v>39</v>
      </c>
      <c r="E489" s="38" t="s">
        <v>40</v>
      </c>
      <c r="F489" s="38" t="s">
        <v>41</v>
      </c>
      <c r="G489" s="38" t="s">
        <v>42</v>
      </c>
      <c r="H489" s="38" t="s">
        <v>43</v>
      </c>
    </row>
    <row r="490" spans="1:9" ht="33" thickTop="1" thickBot="1" x14ac:dyDescent="0.3">
      <c r="A490" s="553"/>
      <c r="B490" s="555"/>
      <c r="C490" s="41">
        <v>14111526</v>
      </c>
      <c r="D490" s="42" t="s">
        <v>109</v>
      </c>
      <c r="E490" s="42" t="s">
        <v>44</v>
      </c>
      <c r="F490" s="42">
        <v>25</v>
      </c>
      <c r="G490" s="70">
        <v>60</v>
      </c>
      <c r="H490" s="70">
        <f t="shared" ref="H490:H507" si="16">F490*G490</f>
        <v>1500</v>
      </c>
      <c r="I490" s="270" t="s">
        <v>45</v>
      </c>
    </row>
    <row r="491" spans="1:9" ht="32.25" thickBot="1" x14ac:dyDescent="0.3">
      <c r="A491" s="553"/>
      <c r="B491" s="555"/>
      <c r="C491" s="41">
        <v>14111526</v>
      </c>
      <c r="D491" s="42" t="s">
        <v>109</v>
      </c>
      <c r="E491" s="42" t="s">
        <v>44</v>
      </c>
      <c r="F491" s="42">
        <v>25</v>
      </c>
      <c r="G491" s="70">
        <v>30</v>
      </c>
      <c r="H491" s="70">
        <f t="shared" si="16"/>
        <v>750</v>
      </c>
      <c r="I491" s="270" t="s">
        <v>45</v>
      </c>
    </row>
    <row r="492" spans="1:9" ht="19.5" customHeight="1" thickBot="1" x14ac:dyDescent="0.3">
      <c r="A492" s="553"/>
      <c r="B492" s="555"/>
      <c r="C492" s="41">
        <v>14111531</v>
      </c>
      <c r="D492" s="42" t="s">
        <v>110</v>
      </c>
      <c r="E492" s="42" t="s">
        <v>44</v>
      </c>
      <c r="F492" s="42">
        <v>5</v>
      </c>
      <c r="G492" s="70">
        <v>350.2</v>
      </c>
      <c r="H492" s="70">
        <f t="shared" si="16"/>
        <v>1751</v>
      </c>
      <c r="I492" s="270" t="s">
        <v>45</v>
      </c>
    </row>
    <row r="493" spans="1:9" ht="19.5" customHeight="1" thickBot="1" x14ac:dyDescent="0.3">
      <c r="A493" s="553"/>
      <c r="B493" s="555"/>
      <c r="C493" s="41">
        <v>14111704</v>
      </c>
      <c r="D493" s="42" t="s">
        <v>111</v>
      </c>
      <c r="E493" s="42" t="s">
        <v>78</v>
      </c>
      <c r="F493" s="42">
        <v>12</v>
      </c>
      <c r="G493" s="70">
        <v>800</v>
      </c>
      <c r="H493" s="70">
        <f t="shared" si="16"/>
        <v>9600</v>
      </c>
      <c r="I493" s="270" t="s">
        <v>45</v>
      </c>
    </row>
    <row r="494" spans="1:9" ht="19.5" customHeight="1" thickBot="1" x14ac:dyDescent="0.3">
      <c r="A494" s="553"/>
      <c r="B494" s="555"/>
      <c r="C494" s="41">
        <v>14111705</v>
      </c>
      <c r="D494" s="42" t="s">
        <v>112</v>
      </c>
      <c r="E494" s="42" t="s">
        <v>78</v>
      </c>
      <c r="F494" s="42">
        <v>8</v>
      </c>
      <c r="G494" s="70">
        <v>1050</v>
      </c>
      <c r="H494" s="70">
        <f t="shared" si="16"/>
        <v>8400</v>
      </c>
      <c r="I494" s="270" t="s">
        <v>45</v>
      </c>
    </row>
    <row r="495" spans="1:9" ht="19.5" customHeight="1" thickBot="1" x14ac:dyDescent="0.3">
      <c r="A495" s="553"/>
      <c r="B495" s="555"/>
      <c r="C495" s="41">
        <v>14111703</v>
      </c>
      <c r="D495" s="42" t="s">
        <v>113</v>
      </c>
      <c r="E495" s="42" t="s">
        <v>78</v>
      </c>
      <c r="F495" s="42">
        <v>12</v>
      </c>
      <c r="G495" s="70">
        <v>1100</v>
      </c>
      <c r="H495" s="70">
        <f t="shared" si="16"/>
        <v>13200</v>
      </c>
      <c r="I495" s="270" t="s">
        <v>45</v>
      </c>
    </row>
    <row r="496" spans="1:9" ht="19.5" customHeight="1" thickBot="1" x14ac:dyDescent="0.3">
      <c r="A496" s="553"/>
      <c r="B496" s="555"/>
      <c r="C496" s="41">
        <v>14111704</v>
      </c>
      <c r="D496" s="42" t="s">
        <v>111</v>
      </c>
      <c r="E496" s="42" t="s">
        <v>78</v>
      </c>
      <c r="F496" s="42">
        <v>11</v>
      </c>
      <c r="G496" s="70">
        <v>809.09100000000001</v>
      </c>
      <c r="H496" s="70">
        <f t="shared" si="16"/>
        <v>8900.0010000000002</v>
      </c>
      <c r="I496" s="314" t="s">
        <v>228</v>
      </c>
    </row>
    <row r="497" spans="1:12" ht="19.5" customHeight="1" thickBot="1" x14ac:dyDescent="0.3">
      <c r="A497" s="553"/>
      <c r="B497" s="555"/>
      <c r="C497" s="41">
        <v>14111703</v>
      </c>
      <c r="D497" s="42" t="s">
        <v>113</v>
      </c>
      <c r="E497" s="42" t="s">
        <v>78</v>
      </c>
      <c r="F497" s="42">
        <v>6</v>
      </c>
      <c r="G497" s="70">
        <v>1100</v>
      </c>
      <c r="H497" s="70">
        <f t="shared" si="16"/>
        <v>6600</v>
      </c>
      <c r="I497" s="314" t="s">
        <v>228</v>
      </c>
    </row>
    <row r="498" spans="1:12" s="117" customFormat="1" ht="13.5" customHeight="1" thickBot="1" x14ac:dyDescent="0.25">
      <c r="A498" s="553"/>
      <c r="B498" s="555"/>
      <c r="C498" s="41">
        <v>14111531</v>
      </c>
      <c r="D498" s="42" t="s">
        <v>110</v>
      </c>
      <c r="E498" s="42" t="s">
        <v>44</v>
      </c>
      <c r="F498" s="113">
        <v>5</v>
      </c>
      <c r="G498" s="119">
        <v>340</v>
      </c>
      <c r="H498" s="70">
        <f t="shared" si="16"/>
        <v>1700</v>
      </c>
      <c r="I498" s="270" t="s">
        <v>238</v>
      </c>
      <c r="J498" s="116"/>
      <c r="K498" s="116"/>
      <c r="L498" s="116"/>
    </row>
    <row r="499" spans="1:12" s="117" customFormat="1" ht="13.5" customHeight="1" thickBot="1" x14ac:dyDescent="0.25">
      <c r="A499" s="553"/>
      <c r="B499" s="555"/>
      <c r="C499" s="41">
        <v>14111705</v>
      </c>
      <c r="D499" s="42" t="s">
        <v>112</v>
      </c>
      <c r="E499" s="42" t="s">
        <v>78</v>
      </c>
      <c r="F499" s="113">
        <v>26</v>
      </c>
      <c r="G499" s="119">
        <v>1050</v>
      </c>
      <c r="H499" s="70">
        <f t="shared" si="16"/>
        <v>27300</v>
      </c>
      <c r="I499" s="270" t="s">
        <v>238</v>
      </c>
      <c r="J499" s="116"/>
      <c r="K499" s="116"/>
      <c r="L499" s="116"/>
    </row>
    <row r="500" spans="1:12" s="111" customFormat="1" ht="16.5" thickBot="1" x14ac:dyDescent="0.3">
      <c r="A500" s="553"/>
      <c r="B500" s="555"/>
      <c r="C500" s="41">
        <v>14111704</v>
      </c>
      <c r="D500" s="42" t="s">
        <v>111</v>
      </c>
      <c r="E500" s="42" t="s">
        <v>78</v>
      </c>
      <c r="F500" s="131">
        <v>36</v>
      </c>
      <c r="G500" s="112">
        <v>800</v>
      </c>
      <c r="H500" s="70">
        <f t="shared" si="16"/>
        <v>28800</v>
      </c>
      <c r="I500" s="270" t="s">
        <v>238</v>
      </c>
    </row>
    <row r="501" spans="1:12" s="111" customFormat="1" ht="16.5" customHeight="1" thickBot="1" x14ac:dyDescent="0.3">
      <c r="A501" s="553"/>
      <c r="B501" s="555"/>
      <c r="C501" s="41">
        <v>14111703</v>
      </c>
      <c r="D501" s="42" t="s">
        <v>113</v>
      </c>
      <c r="E501" s="42" t="s">
        <v>78</v>
      </c>
      <c r="F501" s="131">
        <v>2</v>
      </c>
      <c r="G501" s="112">
        <v>1100</v>
      </c>
      <c r="H501" s="70">
        <f t="shared" si="16"/>
        <v>2200</v>
      </c>
      <c r="I501" s="270" t="s">
        <v>238</v>
      </c>
    </row>
    <row r="502" spans="1:12" s="111" customFormat="1" ht="16.5" customHeight="1" thickBot="1" x14ac:dyDescent="0.3">
      <c r="A502" s="553"/>
      <c r="B502" s="555"/>
      <c r="C502" s="41">
        <v>14111703</v>
      </c>
      <c r="D502" s="42" t="s">
        <v>113</v>
      </c>
      <c r="E502" s="42" t="s">
        <v>78</v>
      </c>
      <c r="F502" s="131">
        <v>5</v>
      </c>
      <c r="G502" s="112">
        <v>1100</v>
      </c>
      <c r="H502" s="70">
        <f t="shared" si="16"/>
        <v>5500</v>
      </c>
      <c r="I502" s="270" t="s">
        <v>162</v>
      </c>
    </row>
    <row r="503" spans="1:12" s="111" customFormat="1" ht="16.5" customHeight="1" thickBot="1" x14ac:dyDescent="0.3">
      <c r="A503" s="553"/>
      <c r="B503" s="555"/>
      <c r="C503" s="41">
        <v>14111704</v>
      </c>
      <c r="D503" s="42" t="s">
        <v>111</v>
      </c>
      <c r="E503" s="42" t="s">
        <v>78</v>
      </c>
      <c r="F503" s="311">
        <v>14</v>
      </c>
      <c r="G503" s="312">
        <v>800</v>
      </c>
      <c r="H503" s="70">
        <f t="shared" si="16"/>
        <v>11200</v>
      </c>
      <c r="I503" s="270" t="s">
        <v>162</v>
      </c>
    </row>
    <row r="504" spans="1:12" s="152" customFormat="1" ht="16.5" thickBot="1" x14ac:dyDescent="0.3">
      <c r="A504" s="553"/>
      <c r="B504" s="555"/>
      <c r="C504" s="41">
        <v>14111705</v>
      </c>
      <c r="D504" s="42" t="s">
        <v>112</v>
      </c>
      <c r="E504" s="42" t="s">
        <v>78</v>
      </c>
      <c r="F504" s="165">
        <v>4</v>
      </c>
      <c r="G504" s="313">
        <v>1125</v>
      </c>
      <c r="H504" s="310">
        <f t="shared" si="16"/>
        <v>4500</v>
      </c>
      <c r="I504" s="270" t="s">
        <v>162</v>
      </c>
    </row>
    <row r="505" spans="1:12" s="152" customFormat="1" ht="16.5" thickBot="1" x14ac:dyDescent="0.3">
      <c r="A505" s="553"/>
      <c r="B505" s="555"/>
      <c r="C505" s="41">
        <v>14111704</v>
      </c>
      <c r="D505" s="42" t="s">
        <v>111</v>
      </c>
      <c r="E505" s="42" t="s">
        <v>78</v>
      </c>
      <c r="F505" s="165">
        <v>8</v>
      </c>
      <c r="G505" s="313">
        <v>800</v>
      </c>
      <c r="H505" s="310">
        <f t="shared" si="16"/>
        <v>6400</v>
      </c>
      <c r="I505" s="309" t="s">
        <v>281</v>
      </c>
    </row>
    <row r="506" spans="1:12" ht="19.5" customHeight="1" thickBot="1" x14ac:dyDescent="0.3">
      <c r="A506" s="553"/>
      <c r="B506" s="555"/>
      <c r="C506" s="41">
        <v>14111705</v>
      </c>
      <c r="D506" s="42" t="s">
        <v>112</v>
      </c>
      <c r="E506" s="42" t="s">
        <v>78</v>
      </c>
      <c r="F506" s="195">
        <v>8</v>
      </c>
      <c r="G506" s="200">
        <v>1100</v>
      </c>
      <c r="H506" s="310">
        <f t="shared" si="16"/>
        <v>8800</v>
      </c>
      <c r="I506" s="309" t="s">
        <v>281</v>
      </c>
      <c r="J506" s="170"/>
    </row>
    <row r="507" spans="1:12" ht="19.5" customHeight="1" thickBot="1" x14ac:dyDescent="0.3">
      <c r="A507" s="553"/>
      <c r="B507" s="555"/>
      <c r="C507" s="41">
        <v>14111703</v>
      </c>
      <c r="D507" s="42" t="s">
        <v>113</v>
      </c>
      <c r="E507" s="42" t="s">
        <v>78</v>
      </c>
      <c r="F507" s="173">
        <v>5</v>
      </c>
      <c r="G507" s="180">
        <v>1069.2</v>
      </c>
      <c r="H507" s="308">
        <f t="shared" si="16"/>
        <v>5346</v>
      </c>
      <c r="I507" s="309" t="s">
        <v>281</v>
      </c>
      <c r="J507" s="170"/>
    </row>
    <row r="508" spans="1:12" ht="32.25" thickBot="1" x14ac:dyDescent="0.3">
      <c r="A508" s="554"/>
      <c r="B508" s="556"/>
      <c r="C508" s="65"/>
      <c r="D508" s="65"/>
      <c r="E508" s="441"/>
      <c r="F508" s="66"/>
      <c r="G508" s="71" t="s">
        <v>46</v>
      </c>
      <c r="H508" s="367">
        <f>SUM(H490:H507)</f>
        <v>152447.00099999999</v>
      </c>
    </row>
    <row r="509" spans="1:12" ht="16.5" thickBot="1" x14ac:dyDescent="0.3"/>
    <row r="510" spans="1:12" ht="48" thickBot="1" x14ac:dyDescent="0.3">
      <c r="A510" s="26" t="s">
        <v>15</v>
      </c>
      <c r="B510" s="503" t="s">
        <v>16</v>
      </c>
      <c r="C510" s="504" t="s">
        <v>17</v>
      </c>
      <c r="D510" s="401" t="s">
        <v>18</v>
      </c>
      <c r="E510" s="401" t="s">
        <v>19</v>
      </c>
      <c r="F510" s="401" t="s">
        <v>20</v>
      </c>
      <c r="G510" s="401" t="s">
        <v>21</v>
      </c>
      <c r="H510" s="505" t="s">
        <v>22</v>
      </c>
    </row>
    <row r="511" spans="1:12" ht="32.25" thickBot="1" x14ac:dyDescent="0.3">
      <c r="A511" s="543">
        <v>34</v>
      </c>
      <c r="B511" s="544">
        <v>33</v>
      </c>
      <c r="C511" s="485" t="s">
        <v>107</v>
      </c>
      <c r="D511" s="78" t="s">
        <v>108</v>
      </c>
      <c r="E511" s="78" t="s">
        <v>54</v>
      </c>
      <c r="F511" s="78" t="s">
        <v>55</v>
      </c>
      <c r="G511" s="78" t="s">
        <v>52</v>
      </c>
      <c r="H511" s="78"/>
    </row>
    <row r="512" spans="1:12" ht="33" thickTop="1" thickBot="1" x14ac:dyDescent="0.3">
      <c r="A512" s="553"/>
      <c r="B512" s="555"/>
      <c r="C512" s="549" t="s">
        <v>27</v>
      </c>
      <c r="D512" s="33" t="s">
        <v>28</v>
      </c>
      <c r="E512" s="34">
        <v>44809</v>
      </c>
      <c r="F512" s="549" t="s">
        <v>29</v>
      </c>
      <c r="G512" s="33" t="s">
        <v>30</v>
      </c>
      <c r="H512" s="31" t="s">
        <v>31</v>
      </c>
    </row>
    <row r="513" spans="1:9" ht="20.25" customHeight="1" thickTop="1" thickBot="1" x14ac:dyDescent="0.3">
      <c r="A513" s="553"/>
      <c r="B513" s="555"/>
      <c r="C513" s="550"/>
      <c r="D513" s="33" t="s">
        <v>32</v>
      </c>
      <c r="E513" s="31">
        <v>3</v>
      </c>
      <c r="F513" s="550"/>
      <c r="G513" s="33" t="s">
        <v>33</v>
      </c>
      <c r="H513" s="69" t="s">
        <v>34</v>
      </c>
    </row>
    <row r="514" spans="1:9" ht="20.25" customHeight="1" thickTop="1" thickBot="1" x14ac:dyDescent="0.3">
      <c r="A514" s="553"/>
      <c r="B514" s="555"/>
      <c r="C514" s="550"/>
      <c r="D514" s="33" t="s">
        <v>35</v>
      </c>
      <c r="E514" s="34">
        <v>44816</v>
      </c>
      <c r="F514" s="550"/>
      <c r="G514" s="33" t="s">
        <v>36</v>
      </c>
      <c r="H514" s="69" t="s">
        <v>34</v>
      </c>
    </row>
    <row r="515" spans="1:9" ht="20.25" customHeight="1" thickTop="1" thickBot="1" x14ac:dyDescent="0.3">
      <c r="A515" s="553"/>
      <c r="B515" s="555"/>
      <c r="C515" s="551"/>
      <c r="D515" s="33" t="s">
        <v>32</v>
      </c>
      <c r="E515" s="31">
        <v>3</v>
      </c>
      <c r="F515" s="551"/>
      <c r="G515" s="33" t="s">
        <v>37</v>
      </c>
      <c r="H515" s="69" t="s">
        <v>34</v>
      </c>
    </row>
    <row r="516" spans="1:9" ht="20.25" customHeight="1" thickTop="1" thickBot="1" x14ac:dyDescent="0.3">
      <c r="A516" s="553"/>
      <c r="B516" s="555"/>
      <c r="C516" s="57"/>
      <c r="D516" s="57"/>
      <c r="E516" s="437"/>
      <c r="F516" s="57"/>
      <c r="G516" s="57"/>
      <c r="H516" s="57"/>
    </row>
    <row r="517" spans="1:9" ht="33" thickTop="1" thickBot="1" x14ac:dyDescent="0.3">
      <c r="A517" s="553"/>
      <c r="B517" s="555"/>
      <c r="C517" s="37" t="s">
        <v>38</v>
      </c>
      <c r="D517" s="38" t="s">
        <v>39</v>
      </c>
      <c r="E517" s="38" t="s">
        <v>40</v>
      </c>
      <c r="F517" s="38" t="s">
        <v>41</v>
      </c>
      <c r="G517" s="38" t="s">
        <v>42</v>
      </c>
      <c r="H517" s="38" t="s">
        <v>43</v>
      </c>
    </row>
    <row r="518" spans="1:9" s="111" customFormat="1" ht="33" thickTop="1" thickBot="1" x14ac:dyDescent="0.3">
      <c r="A518" s="553"/>
      <c r="B518" s="555"/>
      <c r="C518" s="41">
        <v>14111526</v>
      </c>
      <c r="D518" s="42" t="s">
        <v>109</v>
      </c>
      <c r="E518" s="42" t="s">
        <v>44</v>
      </c>
      <c r="F518" s="42">
        <v>16</v>
      </c>
      <c r="G518" s="70">
        <v>60</v>
      </c>
      <c r="H518" s="70">
        <f>F518*G518</f>
        <v>960</v>
      </c>
      <c r="I518" s="270" t="s">
        <v>45</v>
      </c>
    </row>
    <row r="519" spans="1:9" s="111" customFormat="1" ht="32.25" thickBot="1" x14ac:dyDescent="0.3">
      <c r="A519" s="553"/>
      <c r="B519" s="555"/>
      <c r="C519" s="41">
        <v>14111526</v>
      </c>
      <c r="D519" s="42" t="s">
        <v>109</v>
      </c>
      <c r="E519" s="42" t="s">
        <v>44</v>
      </c>
      <c r="F519" s="42">
        <v>16</v>
      </c>
      <c r="G519" s="70">
        <v>30</v>
      </c>
      <c r="H519" s="70">
        <f t="shared" ref="H519:H524" si="17">F519*G519</f>
        <v>480</v>
      </c>
      <c r="I519" s="270" t="s">
        <v>45</v>
      </c>
    </row>
    <row r="520" spans="1:9" s="111" customFormat="1" ht="16.899999999999999" customHeight="1" thickBot="1" x14ac:dyDescent="0.3">
      <c r="A520" s="553"/>
      <c r="B520" s="555"/>
      <c r="C520" s="41">
        <v>14111704</v>
      </c>
      <c r="D520" s="42" t="s">
        <v>111</v>
      </c>
      <c r="E520" s="42" t="s">
        <v>78</v>
      </c>
      <c r="F520" s="42">
        <v>9</v>
      </c>
      <c r="G520" s="70">
        <v>801</v>
      </c>
      <c r="H520" s="70">
        <f t="shared" si="17"/>
        <v>7209</v>
      </c>
      <c r="I520" s="270" t="s">
        <v>45</v>
      </c>
    </row>
    <row r="521" spans="1:9" s="111" customFormat="1" ht="16.899999999999999" customHeight="1" thickBot="1" x14ac:dyDescent="0.3">
      <c r="A521" s="553"/>
      <c r="B521" s="555"/>
      <c r="C521" s="41">
        <v>14111705</v>
      </c>
      <c r="D521" s="42" t="s">
        <v>112</v>
      </c>
      <c r="E521" s="42" t="s">
        <v>78</v>
      </c>
      <c r="F521" s="42">
        <v>7</v>
      </c>
      <c r="G521" s="70">
        <v>1050</v>
      </c>
      <c r="H521" s="70">
        <f t="shared" si="17"/>
        <v>7350</v>
      </c>
      <c r="I521" s="270" t="s">
        <v>45</v>
      </c>
    </row>
    <row r="522" spans="1:9" s="111" customFormat="1" ht="16.899999999999999" customHeight="1" thickBot="1" x14ac:dyDescent="0.3">
      <c r="A522" s="553"/>
      <c r="B522" s="555"/>
      <c r="C522" s="41">
        <v>14111703</v>
      </c>
      <c r="D522" s="42" t="s">
        <v>113</v>
      </c>
      <c r="E522" s="42" t="s">
        <v>78</v>
      </c>
      <c r="F522" s="42">
        <v>8</v>
      </c>
      <c r="G522" s="70">
        <v>1100</v>
      </c>
      <c r="H522" s="70">
        <f t="shared" si="17"/>
        <v>8800</v>
      </c>
      <c r="I522" s="270" t="s">
        <v>45</v>
      </c>
    </row>
    <row r="523" spans="1:9" s="111" customFormat="1" ht="16.899999999999999" customHeight="1" thickBot="1" x14ac:dyDescent="0.3">
      <c r="A523" s="553"/>
      <c r="B523" s="555"/>
      <c r="C523" s="41">
        <v>14111703</v>
      </c>
      <c r="D523" s="42" t="s">
        <v>113</v>
      </c>
      <c r="E523" s="42" t="s">
        <v>78</v>
      </c>
      <c r="F523" s="131">
        <v>9</v>
      </c>
      <c r="G523" s="112">
        <v>1111.1110000000001</v>
      </c>
      <c r="H523" s="70">
        <f t="shared" si="17"/>
        <v>9999.9990000000016</v>
      </c>
      <c r="I523" s="269" t="s">
        <v>238</v>
      </c>
    </row>
    <row r="524" spans="1:9" s="111" customFormat="1" ht="17.25" customHeight="1" thickBot="1" x14ac:dyDescent="0.3">
      <c r="A524" s="553"/>
      <c r="B524" s="555"/>
      <c r="C524" s="41">
        <v>14111704</v>
      </c>
      <c r="D524" s="42" t="s">
        <v>111</v>
      </c>
      <c r="E524" s="42" t="s">
        <v>78</v>
      </c>
      <c r="F524" s="131">
        <v>25</v>
      </c>
      <c r="G524" s="112">
        <v>800</v>
      </c>
      <c r="H524" s="70">
        <f t="shared" si="17"/>
        <v>20000</v>
      </c>
      <c r="I524" s="269" t="s">
        <v>238</v>
      </c>
    </row>
    <row r="525" spans="1:9" ht="32.25" thickBot="1" x14ac:dyDescent="0.3">
      <c r="A525" s="554"/>
      <c r="B525" s="556"/>
      <c r="C525" s="65"/>
      <c r="D525" s="65"/>
      <c r="E525" s="441"/>
      <c r="F525" s="66"/>
      <c r="G525" s="71" t="s">
        <v>46</v>
      </c>
      <c r="H525" s="367">
        <f>SUM(H518:H524)</f>
        <v>54798.999000000003</v>
      </c>
    </row>
    <row r="526" spans="1:9" s="111" customFormat="1" ht="19.5" thickBot="1" x14ac:dyDescent="0.3">
      <c r="A526" s="296"/>
      <c r="B526" s="296"/>
      <c r="C526" s="284"/>
      <c r="D526" s="285"/>
      <c r="E526" s="446"/>
      <c r="F526" s="285"/>
      <c r="G526" s="84"/>
      <c r="H526" s="85"/>
      <c r="I526" s="273"/>
    </row>
    <row r="527" spans="1:9" ht="48" thickBot="1" x14ac:dyDescent="0.3">
      <c r="A527" s="26" t="s">
        <v>15</v>
      </c>
      <c r="B527" s="503" t="s">
        <v>16</v>
      </c>
      <c r="C527" s="504" t="s">
        <v>17</v>
      </c>
      <c r="D527" s="401" t="s">
        <v>18</v>
      </c>
      <c r="E527" s="401" t="s">
        <v>19</v>
      </c>
      <c r="F527" s="401" t="s">
        <v>20</v>
      </c>
      <c r="G527" s="401" t="s">
        <v>21</v>
      </c>
      <c r="H527" s="505" t="s">
        <v>22</v>
      </c>
    </row>
    <row r="528" spans="1:9" ht="32.25" thickBot="1" x14ac:dyDescent="0.3">
      <c r="A528" s="543">
        <v>35</v>
      </c>
      <c r="B528" s="544">
        <v>33</v>
      </c>
      <c r="C528" s="485" t="s">
        <v>114</v>
      </c>
      <c r="D528" s="78" t="s">
        <v>367</v>
      </c>
      <c r="E528" s="78" t="s">
        <v>54</v>
      </c>
      <c r="F528" s="78" t="s">
        <v>55</v>
      </c>
      <c r="G528" s="78" t="s">
        <v>52</v>
      </c>
      <c r="H528" s="78"/>
    </row>
    <row r="529" spans="1:10" ht="33" thickTop="1" thickBot="1" x14ac:dyDescent="0.3">
      <c r="A529" s="553"/>
      <c r="B529" s="555"/>
      <c r="C529" s="549" t="s">
        <v>27</v>
      </c>
      <c r="D529" s="33" t="s">
        <v>28</v>
      </c>
      <c r="E529" s="34">
        <v>44610</v>
      </c>
      <c r="F529" s="549" t="s">
        <v>29</v>
      </c>
      <c r="G529" s="33" t="s">
        <v>30</v>
      </c>
      <c r="H529" s="31" t="s">
        <v>31</v>
      </c>
    </row>
    <row r="530" spans="1:10" ht="20.25" customHeight="1" thickTop="1" thickBot="1" x14ac:dyDescent="0.3">
      <c r="A530" s="553"/>
      <c r="B530" s="555"/>
      <c r="C530" s="550"/>
      <c r="D530" s="33" t="s">
        <v>32</v>
      </c>
      <c r="E530" s="31">
        <v>1</v>
      </c>
      <c r="F530" s="550"/>
      <c r="G530" s="33" t="s">
        <v>33</v>
      </c>
      <c r="H530" s="69" t="s">
        <v>34</v>
      </c>
    </row>
    <row r="531" spans="1:10" ht="20.25" customHeight="1" thickTop="1" thickBot="1" x14ac:dyDescent="0.3">
      <c r="A531" s="553"/>
      <c r="B531" s="555"/>
      <c r="C531" s="550"/>
      <c r="D531" s="33" t="s">
        <v>35</v>
      </c>
      <c r="E531" s="34">
        <v>44617</v>
      </c>
      <c r="F531" s="550"/>
      <c r="G531" s="33" t="s">
        <v>36</v>
      </c>
      <c r="H531" s="69" t="s">
        <v>34</v>
      </c>
    </row>
    <row r="532" spans="1:10" ht="20.25" customHeight="1" thickTop="1" thickBot="1" x14ac:dyDescent="0.3">
      <c r="A532" s="553"/>
      <c r="B532" s="555"/>
      <c r="C532" s="551"/>
      <c r="D532" s="33" t="s">
        <v>32</v>
      </c>
      <c r="E532" s="31">
        <v>1</v>
      </c>
      <c r="F532" s="551"/>
      <c r="G532" s="33" t="s">
        <v>37</v>
      </c>
      <c r="H532" s="69" t="s">
        <v>34</v>
      </c>
    </row>
    <row r="533" spans="1:10" ht="20.25" customHeight="1" thickTop="1" thickBot="1" x14ac:dyDescent="0.3">
      <c r="A533" s="553"/>
      <c r="B533" s="555"/>
      <c r="C533" s="57"/>
      <c r="D533" s="57"/>
      <c r="E533" s="437"/>
      <c r="F533" s="57"/>
      <c r="G533" s="57"/>
      <c r="H533" s="57"/>
    </row>
    <row r="534" spans="1:10" ht="33" thickTop="1" thickBot="1" x14ac:dyDescent="0.3">
      <c r="A534" s="553"/>
      <c r="B534" s="555"/>
      <c r="C534" s="37" t="s">
        <v>38</v>
      </c>
      <c r="D534" s="38" t="s">
        <v>39</v>
      </c>
      <c r="E534" s="38" t="s">
        <v>40</v>
      </c>
      <c r="F534" s="38" t="s">
        <v>41</v>
      </c>
      <c r="G534" s="38" t="s">
        <v>42</v>
      </c>
      <c r="H534" s="38" t="s">
        <v>43</v>
      </c>
    </row>
    <row r="535" spans="1:10" ht="20.25" customHeight="1" thickTop="1" thickBot="1" x14ac:dyDescent="0.3">
      <c r="A535" s="553"/>
      <c r="B535" s="555"/>
      <c r="C535" s="41">
        <v>14111514</v>
      </c>
      <c r="D535" s="42" t="s">
        <v>366</v>
      </c>
      <c r="E535" s="42" t="s">
        <v>44</v>
      </c>
      <c r="F535" s="42">
        <v>50</v>
      </c>
      <c r="G535" s="70">
        <v>60</v>
      </c>
      <c r="H535" s="70">
        <f>F535*G535</f>
        <v>3000</v>
      </c>
      <c r="I535" s="263" t="s">
        <v>228</v>
      </c>
    </row>
    <row r="536" spans="1:10" ht="32.25" thickBot="1" x14ac:dyDescent="0.3">
      <c r="A536" s="554"/>
      <c r="B536" s="556"/>
      <c r="C536" s="65"/>
      <c r="D536" s="65"/>
      <c r="E536" s="441"/>
      <c r="F536" s="66"/>
      <c r="G536" s="71" t="s">
        <v>46</v>
      </c>
      <c r="H536" s="367">
        <f>SUM(H535:H535)</f>
        <v>3000</v>
      </c>
      <c r="J536" s="89"/>
    </row>
    <row r="537" spans="1:10" s="111" customFormat="1" ht="16.5" thickBot="1" x14ac:dyDescent="0.3">
      <c r="E537" s="448"/>
      <c r="G537" s="288"/>
      <c r="H537" s="288"/>
      <c r="I537" s="273"/>
    </row>
    <row r="538" spans="1:10" ht="48" thickBot="1" x14ac:dyDescent="0.3">
      <c r="A538" s="26" t="s">
        <v>15</v>
      </c>
      <c r="B538" s="26" t="s">
        <v>16</v>
      </c>
      <c r="C538" s="27" t="s">
        <v>17</v>
      </c>
      <c r="D538" s="28" t="s">
        <v>18</v>
      </c>
      <c r="E538" s="28" t="s">
        <v>19</v>
      </c>
      <c r="F538" s="28" t="s">
        <v>20</v>
      </c>
      <c r="G538" s="28" t="s">
        <v>21</v>
      </c>
      <c r="H538" s="28" t="s">
        <v>22</v>
      </c>
      <c r="I538" s="268"/>
      <c r="J538" s="170"/>
    </row>
    <row r="539" spans="1:10" ht="48" thickBot="1" x14ac:dyDescent="0.3">
      <c r="A539" s="543">
        <v>36</v>
      </c>
      <c r="B539" s="544">
        <v>34</v>
      </c>
      <c r="C539" s="30" t="s">
        <v>295</v>
      </c>
      <c r="D539" s="31" t="s">
        <v>296</v>
      </c>
      <c r="E539" s="31" t="s">
        <v>54</v>
      </c>
      <c r="F539" s="31" t="s">
        <v>25</v>
      </c>
      <c r="G539" s="31" t="s">
        <v>26</v>
      </c>
      <c r="H539" s="31"/>
      <c r="I539" s="268"/>
      <c r="J539" s="170"/>
    </row>
    <row r="540" spans="1:10" ht="33" thickTop="1" thickBot="1" x14ac:dyDescent="0.3">
      <c r="A540" s="553"/>
      <c r="B540" s="555"/>
      <c r="C540" s="549" t="s">
        <v>27</v>
      </c>
      <c r="D540" s="33" t="s">
        <v>28</v>
      </c>
      <c r="E540" s="34">
        <v>44690</v>
      </c>
      <c r="F540" s="549" t="s">
        <v>29</v>
      </c>
      <c r="G540" s="33" t="s">
        <v>30</v>
      </c>
      <c r="H540" s="31" t="s">
        <v>31</v>
      </c>
      <c r="I540" s="268"/>
      <c r="J540" s="170"/>
    </row>
    <row r="541" spans="1:10" ht="20.25" customHeight="1" thickTop="1" thickBot="1" x14ac:dyDescent="0.3">
      <c r="A541" s="553"/>
      <c r="B541" s="555"/>
      <c r="C541" s="550"/>
      <c r="D541" s="33" t="s">
        <v>32</v>
      </c>
      <c r="E541" s="31">
        <v>2</v>
      </c>
      <c r="F541" s="550"/>
      <c r="G541" s="33" t="s">
        <v>33</v>
      </c>
      <c r="H541" s="31" t="s">
        <v>134</v>
      </c>
      <c r="I541" s="268"/>
      <c r="J541" s="170"/>
    </row>
    <row r="542" spans="1:10" ht="20.25" customHeight="1" thickTop="1" thickBot="1" x14ac:dyDescent="0.3">
      <c r="A542" s="553"/>
      <c r="B542" s="555"/>
      <c r="C542" s="550"/>
      <c r="D542" s="33" t="s">
        <v>35</v>
      </c>
      <c r="E542" s="34">
        <v>44697</v>
      </c>
      <c r="F542" s="550"/>
      <c r="G542" s="33" t="s">
        <v>36</v>
      </c>
      <c r="H542" s="31" t="s">
        <v>284</v>
      </c>
      <c r="I542" s="268"/>
      <c r="J542" s="170"/>
    </row>
    <row r="543" spans="1:10" ht="20.25" customHeight="1" thickTop="1" thickBot="1" x14ac:dyDescent="0.3">
      <c r="A543" s="553"/>
      <c r="B543" s="555"/>
      <c r="C543" s="551"/>
      <c r="D543" s="33" t="s">
        <v>32</v>
      </c>
      <c r="E543" s="31">
        <v>2</v>
      </c>
      <c r="F543" s="551"/>
      <c r="G543" s="33" t="s">
        <v>37</v>
      </c>
      <c r="H543" s="31" t="s">
        <v>284</v>
      </c>
      <c r="I543" s="268"/>
      <c r="J543" s="170"/>
    </row>
    <row r="544" spans="1:10" ht="20.25" customHeight="1" thickTop="1" thickBot="1" x14ac:dyDescent="0.3">
      <c r="A544" s="553"/>
      <c r="B544" s="555"/>
      <c r="C544" s="57"/>
      <c r="D544" s="57"/>
      <c r="E544" s="437"/>
      <c r="F544" s="57"/>
      <c r="G544" s="57"/>
      <c r="H544" s="57"/>
      <c r="I544" s="268"/>
      <c r="J544" s="170"/>
    </row>
    <row r="545" spans="1:10" ht="33" thickTop="1" thickBot="1" x14ac:dyDescent="0.3">
      <c r="A545" s="553"/>
      <c r="B545" s="555"/>
      <c r="C545" s="37" t="s">
        <v>38</v>
      </c>
      <c r="D545" s="38" t="s">
        <v>39</v>
      </c>
      <c r="E545" s="38" t="s">
        <v>40</v>
      </c>
      <c r="F545" s="38" t="s">
        <v>41</v>
      </c>
      <c r="G545" s="38" t="s">
        <v>42</v>
      </c>
      <c r="H545" s="38" t="s">
        <v>43</v>
      </c>
      <c r="I545" s="268"/>
      <c r="J545" s="170"/>
    </row>
    <row r="546" spans="1:10" ht="20.25" customHeight="1" thickTop="1" thickBot="1" x14ac:dyDescent="0.3">
      <c r="A546" s="553"/>
      <c r="B546" s="555"/>
      <c r="C546" s="166">
        <v>51191905</v>
      </c>
      <c r="D546" s="167" t="s">
        <v>297</v>
      </c>
      <c r="E546" s="167" t="s">
        <v>82</v>
      </c>
      <c r="F546" s="167">
        <v>4</v>
      </c>
      <c r="G546" s="175">
        <v>10000</v>
      </c>
      <c r="H546" s="175">
        <f>F546*G546</f>
        <v>40000</v>
      </c>
      <c r="I546" s="168" t="s">
        <v>281</v>
      </c>
      <c r="J546" s="170"/>
    </row>
    <row r="547" spans="1:10" ht="19.5" customHeight="1" thickBot="1" x14ac:dyDescent="0.3">
      <c r="A547" s="553"/>
      <c r="B547" s="555"/>
      <c r="C547" s="166">
        <v>51101717</v>
      </c>
      <c r="D547" s="167" t="s">
        <v>298</v>
      </c>
      <c r="E547" s="167" t="s">
        <v>82</v>
      </c>
      <c r="F547" s="167">
        <v>4</v>
      </c>
      <c r="G547" s="175">
        <v>10000</v>
      </c>
      <c r="H547" s="175">
        <f t="shared" ref="H547:H549" si="18">F547*G547</f>
        <v>40000</v>
      </c>
      <c r="I547" s="168" t="s">
        <v>281</v>
      </c>
      <c r="J547" s="170"/>
    </row>
    <row r="548" spans="1:10" ht="19.5" customHeight="1" thickBot="1" x14ac:dyDescent="0.3">
      <c r="A548" s="553"/>
      <c r="B548" s="555"/>
      <c r="C548" s="166">
        <v>51101507</v>
      </c>
      <c r="D548" s="167" t="s">
        <v>299</v>
      </c>
      <c r="E548" s="167" t="s">
        <v>82</v>
      </c>
      <c r="F548" s="167">
        <v>4</v>
      </c>
      <c r="G548" s="175">
        <v>10000</v>
      </c>
      <c r="H548" s="175">
        <f t="shared" si="18"/>
        <v>40000</v>
      </c>
      <c r="I548" s="168" t="s">
        <v>281</v>
      </c>
      <c r="J548" s="170"/>
    </row>
    <row r="549" spans="1:10" ht="19.5" customHeight="1" x14ac:dyDescent="0.25">
      <c r="A549" s="553"/>
      <c r="B549" s="555"/>
      <c r="C549" s="193">
        <v>51201638</v>
      </c>
      <c r="D549" s="191" t="s">
        <v>300</v>
      </c>
      <c r="E549" s="191" t="s">
        <v>82</v>
      </c>
      <c r="F549" s="191">
        <v>4</v>
      </c>
      <c r="G549" s="199">
        <v>10000</v>
      </c>
      <c r="H549" s="199">
        <f t="shared" si="18"/>
        <v>40000</v>
      </c>
      <c r="I549" s="168" t="s">
        <v>281</v>
      </c>
      <c r="J549" s="170"/>
    </row>
    <row r="550" spans="1:10" ht="32.25" thickBot="1" x14ac:dyDescent="0.3">
      <c r="A550" s="554"/>
      <c r="B550" s="556"/>
      <c r="C550" s="188"/>
      <c r="D550" s="188"/>
      <c r="E550" s="444"/>
      <c r="F550" s="194"/>
      <c r="G550" s="198" t="s">
        <v>46</v>
      </c>
      <c r="H550" s="368">
        <f>SUM(H546:H549)</f>
        <v>160000</v>
      </c>
      <c r="I550" s="268"/>
      <c r="J550" s="170"/>
    </row>
    <row r="551" spans="1:10" ht="48" thickBot="1" x14ac:dyDescent="0.3">
      <c r="A551" s="26" t="s">
        <v>15</v>
      </c>
      <c r="B551" s="26" t="s">
        <v>16</v>
      </c>
      <c r="C551" s="27" t="s">
        <v>17</v>
      </c>
      <c r="D551" s="28" t="s">
        <v>18</v>
      </c>
      <c r="E551" s="28" t="s">
        <v>19</v>
      </c>
      <c r="F551" s="28" t="s">
        <v>20</v>
      </c>
      <c r="G551" s="28" t="s">
        <v>21</v>
      </c>
      <c r="H551" s="28" t="s">
        <v>22</v>
      </c>
      <c r="I551" s="268"/>
      <c r="J551" s="170"/>
    </row>
    <row r="552" spans="1:10" ht="48" thickBot="1" x14ac:dyDescent="0.3">
      <c r="A552" s="543">
        <v>37</v>
      </c>
      <c r="B552" s="544">
        <v>34</v>
      </c>
      <c r="C552" s="30" t="s">
        <v>301</v>
      </c>
      <c r="D552" s="31" t="s">
        <v>302</v>
      </c>
      <c r="E552" s="31" t="s">
        <v>54</v>
      </c>
      <c r="F552" s="31" t="s">
        <v>55</v>
      </c>
      <c r="G552" s="31" t="s">
        <v>26</v>
      </c>
      <c r="H552" s="31"/>
      <c r="I552" s="268"/>
      <c r="J552" s="170"/>
    </row>
    <row r="553" spans="1:10" ht="33" thickTop="1" thickBot="1" x14ac:dyDescent="0.3">
      <c r="A553" s="553"/>
      <c r="B553" s="555"/>
      <c r="C553" s="549" t="s">
        <v>27</v>
      </c>
      <c r="D553" s="33" t="s">
        <v>28</v>
      </c>
      <c r="E553" s="34">
        <v>44690</v>
      </c>
      <c r="F553" s="549" t="s">
        <v>29</v>
      </c>
      <c r="G553" s="33" t="s">
        <v>30</v>
      </c>
      <c r="H553" s="31" t="s">
        <v>31</v>
      </c>
      <c r="I553" s="268"/>
      <c r="J553" s="170"/>
    </row>
    <row r="554" spans="1:10" ht="20.25" customHeight="1" thickTop="1" thickBot="1" x14ac:dyDescent="0.3">
      <c r="A554" s="553"/>
      <c r="B554" s="555"/>
      <c r="C554" s="550"/>
      <c r="D554" s="33" t="s">
        <v>32</v>
      </c>
      <c r="E554" s="31">
        <v>2</v>
      </c>
      <c r="F554" s="550"/>
      <c r="G554" s="33" t="s">
        <v>33</v>
      </c>
      <c r="H554" s="31" t="s">
        <v>134</v>
      </c>
      <c r="I554" s="268"/>
      <c r="J554" s="170"/>
    </row>
    <row r="555" spans="1:10" ht="20.25" customHeight="1" thickTop="1" thickBot="1" x14ac:dyDescent="0.3">
      <c r="A555" s="553"/>
      <c r="B555" s="555"/>
      <c r="C555" s="550"/>
      <c r="D555" s="33" t="s">
        <v>35</v>
      </c>
      <c r="E555" s="34">
        <v>44697</v>
      </c>
      <c r="F555" s="550"/>
      <c r="G555" s="33" t="s">
        <v>36</v>
      </c>
      <c r="H555" s="31" t="s">
        <v>284</v>
      </c>
      <c r="I555" s="268"/>
      <c r="J555" s="170"/>
    </row>
    <row r="556" spans="1:10" ht="20.25" customHeight="1" thickTop="1" thickBot="1" x14ac:dyDescent="0.3">
      <c r="A556" s="553"/>
      <c r="B556" s="555"/>
      <c r="C556" s="551"/>
      <c r="D556" s="33" t="s">
        <v>32</v>
      </c>
      <c r="E556" s="31">
        <v>2</v>
      </c>
      <c r="F556" s="551"/>
      <c r="G556" s="33" t="s">
        <v>37</v>
      </c>
      <c r="H556" s="31" t="s">
        <v>284</v>
      </c>
      <c r="I556" s="268"/>
      <c r="J556" s="170"/>
    </row>
    <row r="557" spans="1:10" ht="20.25" customHeight="1" thickTop="1" thickBot="1" x14ac:dyDescent="0.3">
      <c r="A557" s="553"/>
      <c r="B557" s="555"/>
      <c r="C557" s="57"/>
      <c r="D557" s="57"/>
      <c r="E557" s="437"/>
      <c r="F557" s="57"/>
      <c r="G557" s="57"/>
      <c r="H557" s="57"/>
      <c r="I557" s="268"/>
      <c r="J557" s="170"/>
    </row>
    <row r="558" spans="1:10" ht="33" thickTop="1" thickBot="1" x14ac:dyDescent="0.3">
      <c r="A558" s="553"/>
      <c r="B558" s="555"/>
      <c r="C558" s="37" t="s">
        <v>38</v>
      </c>
      <c r="D558" s="38" t="s">
        <v>39</v>
      </c>
      <c r="E558" s="38" t="s">
        <v>40</v>
      </c>
      <c r="F558" s="38" t="s">
        <v>41</v>
      </c>
      <c r="G558" s="38" t="s">
        <v>42</v>
      </c>
      <c r="H558" s="38" t="s">
        <v>43</v>
      </c>
      <c r="I558" s="268"/>
      <c r="J558" s="170"/>
    </row>
    <row r="559" spans="1:10" ht="33" thickTop="1" thickBot="1" x14ac:dyDescent="0.3">
      <c r="A559" s="553"/>
      <c r="B559" s="555"/>
      <c r="C559" s="166">
        <v>42121607</v>
      </c>
      <c r="D559" s="167" t="s">
        <v>303</v>
      </c>
      <c r="E559" s="167" t="s">
        <v>82</v>
      </c>
      <c r="F559" s="167">
        <v>2</v>
      </c>
      <c r="G559" s="175">
        <v>20000</v>
      </c>
      <c r="H559" s="175">
        <f t="shared" ref="H559" si="19">F559*G559</f>
        <v>40000</v>
      </c>
      <c r="I559" s="168" t="s">
        <v>281</v>
      </c>
      <c r="J559" s="170"/>
    </row>
    <row r="560" spans="1:10" ht="32.25" thickBot="1" x14ac:dyDescent="0.3">
      <c r="A560" s="554"/>
      <c r="B560" s="556"/>
      <c r="C560" s="65"/>
      <c r="D560" s="65"/>
      <c r="E560" s="441"/>
      <c r="F560" s="66"/>
      <c r="G560" s="71" t="s">
        <v>46</v>
      </c>
      <c r="H560" s="367">
        <f>SUM(H559)</f>
        <v>40000</v>
      </c>
      <c r="I560" s="268"/>
      <c r="J560" s="170"/>
    </row>
    <row r="561" spans="1:10" ht="48" thickBot="1" x14ac:dyDescent="0.3">
      <c r="A561" s="26" t="s">
        <v>15</v>
      </c>
      <c r="B561" s="26" t="s">
        <v>16</v>
      </c>
      <c r="C561" s="27" t="s">
        <v>17</v>
      </c>
      <c r="D561" s="28" t="s">
        <v>18</v>
      </c>
      <c r="E561" s="28" t="s">
        <v>19</v>
      </c>
      <c r="F561" s="28" t="s">
        <v>20</v>
      </c>
      <c r="G561" s="28" t="s">
        <v>21</v>
      </c>
      <c r="H561" s="28" t="s">
        <v>22</v>
      </c>
      <c r="I561" s="268"/>
      <c r="J561" s="170"/>
    </row>
    <row r="562" spans="1:10" ht="32.25" thickBot="1" x14ac:dyDescent="0.3">
      <c r="A562" s="543">
        <v>38</v>
      </c>
      <c r="B562" s="544">
        <v>35</v>
      </c>
      <c r="C562" s="30" t="s">
        <v>368</v>
      </c>
      <c r="D562" s="31" t="s">
        <v>369</v>
      </c>
      <c r="E562" s="31" t="s">
        <v>54</v>
      </c>
      <c r="F562" s="31" t="s">
        <v>55</v>
      </c>
      <c r="G562" s="31" t="s">
        <v>26</v>
      </c>
      <c r="H562" s="31"/>
      <c r="I562" s="268"/>
      <c r="J562" s="170"/>
    </row>
    <row r="563" spans="1:10" ht="33" thickTop="1" thickBot="1" x14ac:dyDescent="0.3">
      <c r="A563" s="553"/>
      <c r="B563" s="555"/>
      <c r="C563" s="549" t="s">
        <v>27</v>
      </c>
      <c r="D563" s="33" t="s">
        <v>28</v>
      </c>
      <c r="E563" s="34">
        <v>44690</v>
      </c>
      <c r="F563" s="549" t="s">
        <v>29</v>
      </c>
      <c r="G563" s="33" t="s">
        <v>30</v>
      </c>
      <c r="H563" s="31" t="s">
        <v>31</v>
      </c>
      <c r="I563" s="268"/>
      <c r="J563" s="170"/>
    </row>
    <row r="564" spans="1:10" ht="20.25" customHeight="1" thickTop="1" thickBot="1" x14ac:dyDescent="0.3">
      <c r="A564" s="553"/>
      <c r="B564" s="555"/>
      <c r="C564" s="550"/>
      <c r="D564" s="33" t="s">
        <v>32</v>
      </c>
      <c r="E564" s="31">
        <v>2</v>
      </c>
      <c r="F564" s="550"/>
      <c r="G564" s="33" t="s">
        <v>33</v>
      </c>
      <c r="H564" s="31" t="s">
        <v>134</v>
      </c>
      <c r="I564" s="268"/>
      <c r="J564" s="170"/>
    </row>
    <row r="565" spans="1:10" ht="20.25" customHeight="1" thickTop="1" thickBot="1" x14ac:dyDescent="0.3">
      <c r="A565" s="553"/>
      <c r="B565" s="555"/>
      <c r="C565" s="550"/>
      <c r="D565" s="33" t="s">
        <v>35</v>
      </c>
      <c r="E565" s="34">
        <v>44697</v>
      </c>
      <c r="F565" s="550"/>
      <c r="G565" s="33" t="s">
        <v>36</v>
      </c>
      <c r="H565" s="31" t="s">
        <v>284</v>
      </c>
      <c r="I565" s="268"/>
      <c r="J565" s="170"/>
    </row>
    <row r="566" spans="1:10" ht="20.25" customHeight="1" thickTop="1" thickBot="1" x14ac:dyDescent="0.3">
      <c r="A566" s="553"/>
      <c r="B566" s="555"/>
      <c r="C566" s="551"/>
      <c r="D566" s="33" t="s">
        <v>32</v>
      </c>
      <c r="E566" s="31">
        <v>2</v>
      </c>
      <c r="F566" s="551"/>
      <c r="G566" s="33" t="s">
        <v>37</v>
      </c>
      <c r="H566" s="31" t="s">
        <v>284</v>
      </c>
      <c r="I566" s="268"/>
      <c r="J566" s="170"/>
    </row>
    <row r="567" spans="1:10" ht="20.25" customHeight="1" thickTop="1" thickBot="1" x14ac:dyDescent="0.3">
      <c r="A567" s="553"/>
      <c r="B567" s="555"/>
      <c r="C567" s="57"/>
      <c r="D567" s="57"/>
      <c r="E567" s="437"/>
      <c r="F567" s="57"/>
      <c r="G567" s="57"/>
      <c r="H567" s="57"/>
      <c r="I567" s="268"/>
      <c r="J567" s="170"/>
    </row>
    <row r="568" spans="1:10" ht="33" thickTop="1" thickBot="1" x14ac:dyDescent="0.3">
      <c r="A568" s="553"/>
      <c r="B568" s="555"/>
      <c r="C568" s="37" t="s">
        <v>38</v>
      </c>
      <c r="D568" s="38" t="s">
        <v>39</v>
      </c>
      <c r="E568" s="38" t="s">
        <v>40</v>
      </c>
      <c r="F568" s="38" t="s">
        <v>41</v>
      </c>
      <c r="G568" s="38" t="s">
        <v>42</v>
      </c>
      <c r="H568" s="38" t="s">
        <v>43</v>
      </c>
      <c r="I568" s="268"/>
      <c r="J568" s="170"/>
    </row>
    <row r="569" spans="1:10" ht="61.5" customHeight="1" thickTop="1" thickBot="1" x14ac:dyDescent="0.3">
      <c r="A569" s="553"/>
      <c r="B569" s="555"/>
      <c r="C569" s="166">
        <v>51241228</v>
      </c>
      <c r="D569" s="167" t="s">
        <v>370</v>
      </c>
      <c r="E569" s="167" t="s">
        <v>371</v>
      </c>
      <c r="F569" s="167">
        <v>2</v>
      </c>
      <c r="G569" s="175">
        <v>20000</v>
      </c>
      <c r="H569" s="175">
        <f t="shared" ref="H569" si="20">F569*G569</f>
        <v>40000</v>
      </c>
      <c r="I569" s="168" t="s">
        <v>238</v>
      </c>
      <c r="J569" s="168"/>
    </row>
    <row r="570" spans="1:10" ht="32.25" thickBot="1" x14ac:dyDescent="0.3">
      <c r="A570" s="554"/>
      <c r="B570" s="556"/>
      <c r="C570" s="65"/>
      <c r="D570" s="65"/>
      <c r="E570" s="441"/>
      <c r="F570" s="66"/>
      <c r="G570" s="71" t="s">
        <v>46</v>
      </c>
      <c r="H570" s="367">
        <f>SUM(H569)</f>
        <v>40000</v>
      </c>
      <c r="I570" s="268"/>
      <c r="J570" s="170"/>
    </row>
    <row r="571" spans="1:10" ht="16.5" thickBot="1" x14ac:dyDescent="0.3"/>
    <row r="572" spans="1:10" ht="48" thickBot="1" x14ac:dyDescent="0.3">
      <c r="A572" s="26" t="s">
        <v>15</v>
      </c>
      <c r="B572" s="503" t="s">
        <v>16</v>
      </c>
      <c r="C572" s="504" t="s">
        <v>17</v>
      </c>
      <c r="D572" s="401" t="s">
        <v>18</v>
      </c>
      <c r="E572" s="401" t="s">
        <v>19</v>
      </c>
      <c r="F572" s="401" t="s">
        <v>20</v>
      </c>
      <c r="G572" s="401" t="s">
        <v>21</v>
      </c>
      <c r="H572" s="505" t="s">
        <v>22</v>
      </c>
    </row>
    <row r="573" spans="1:10" ht="32.25" thickBot="1" x14ac:dyDescent="0.3">
      <c r="A573" s="543">
        <v>39</v>
      </c>
      <c r="B573" s="544">
        <v>35</v>
      </c>
      <c r="C573" s="485" t="s">
        <v>115</v>
      </c>
      <c r="D573" s="78" t="s">
        <v>116</v>
      </c>
      <c r="E573" s="78" t="s">
        <v>54</v>
      </c>
      <c r="F573" s="78" t="s">
        <v>25</v>
      </c>
      <c r="G573" s="78" t="s">
        <v>26</v>
      </c>
      <c r="H573" s="78"/>
    </row>
    <row r="574" spans="1:10" ht="33" thickTop="1" thickBot="1" x14ac:dyDescent="0.3">
      <c r="A574" s="553"/>
      <c r="B574" s="555"/>
      <c r="C574" s="549" t="s">
        <v>27</v>
      </c>
      <c r="D574" s="33" t="s">
        <v>28</v>
      </c>
      <c r="E574" s="34">
        <v>44734</v>
      </c>
      <c r="F574" s="549" t="s">
        <v>29</v>
      </c>
      <c r="G574" s="33" t="s">
        <v>30</v>
      </c>
      <c r="H574" s="31" t="s">
        <v>31</v>
      </c>
    </row>
    <row r="575" spans="1:10" ht="20.25" customHeight="1" thickTop="1" thickBot="1" x14ac:dyDescent="0.3">
      <c r="A575" s="553"/>
      <c r="B575" s="555"/>
      <c r="C575" s="550"/>
      <c r="D575" s="33" t="s">
        <v>32</v>
      </c>
      <c r="E575" s="31">
        <v>2</v>
      </c>
      <c r="F575" s="550"/>
      <c r="G575" s="33" t="s">
        <v>33</v>
      </c>
      <c r="H575" s="69" t="s">
        <v>34</v>
      </c>
    </row>
    <row r="576" spans="1:10" ht="20.25" customHeight="1" thickTop="1" thickBot="1" x14ac:dyDescent="0.3">
      <c r="A576" s="553"/>
      <c r="B576" s="555"/>
      <c r="C576" s="550"/>
      <c r="D576" s="33" t="s">
        <v>35</v>
      </c>
      <c r="E576" s="34">
        <v>44741</v>
      </c>
      <c r="F576" s="550"/>
      <c r="G576" s="33" t="s">
        <v>36</v>
      </c>
      <c r="H576" s="69" t="s">
        <v>34</v>
      </c>
    </row>
    <row r="577" spans="1:9" ht="20.25" customHeight="1" thickTop="1" thickBot="1" x14ac:dyDescent="0.3">
      <c r="A577" s="553"/>
      <c r="B577" s="555"/>
      <c r="C577" s="551"/>
      <c r="D577" s="33" t="s">
        <v>32</v>
      </c>
      <c r="E577" s="31">
        <v>2</v>
      </c>
      <c r="F577" s="551"/>
      <c r="G577" s="33" t="s">
        <v>37</v>
      </c>
      <c r="H577" s="69" t="s">
        <v>34</v>
      </c>
    </row>
    <row r="578" spans="1:9" ht="20.25" customHeight="1" thickTop="1" thickBot="1" x14ac:dyDescent="0.3">
      <c r="A578" s="553"/>
      <c r="B578" s="555"/>
      <c r="C578" s="57"/>
      <c r="D578" s="57"/>
      <c r="E578" s="437"/>
      <c r="F578" s="57"/>
      <c r="G578" s="57"/>
      <c r="H578" s="57"/>
    </row>
    <row r="579" spans="1:9" ht="33" thickTop="1" thickBot="1" x14ac:dyDescent="0.3">
      <c r="A579" s="553"/>
      <c r="B579" s="555"/>
      <c r="C579" s="37" t="s">
        <v>38</v>
      </c>
      <c r="D579" s="38" t="s">
        <v>39</v>
      </c>
      <c r="E579" s="38" t="s">
        <v>40</v>
      </c>
      <c r="F579" s="38" t="s">
        <v>41</v>
      </c>
      <c r="G579" s="38" t="s">
        <v>42</v>
      </c>
      <c r="H579" s="38" t="s">
        <v>43</v>
      </c>
    </row>
    <row r="580" spans="1:9" ht="20.25" customHeight="1" thickTop="1" thickBot="1" x14ac:dyDescent="0.3">
      <c r="A580" s="553"/>
      <c r="B580" s="555"/>
      <c r="C580" s="41">
        <v>25172504</v>
      </c>
      <c r="D580" s="42" t="s">
        <v>117</v>
      </c>
      <c r="E580" s="42" t="s">
        <v>44</v>
      </c>
      <c r="F580" s="42">
        <v>1</v>
      </c>
      <c r="G580" s="70">
        <v>170000</v>
      </c>
      <c r="H580" s="70">
        <f>F580*G580</f>
        <v>170000</v>
      </c>
      <c r="I580" s="263" t="s">
        <v>45</v>
      </c>
    </row>
    <row r="581" spans="1:9" ht="19.5" customHeight="1" thickBot="1" x14ac:dyDescent="0.3">
      <c r="A581" s="553"/>
      <c r="B581" s="555"/>
      <c r="C581" s="190">
        <v>25172504</v>
      </c>
      <c r="D581" s="106" t="s">
        <v>117</v>
      </c>
      <c r="E581" s="42" t="s">
        <v>44</v>
      </c>
      <c r="F581" s="106">
        <v>4</v>
      </c>
      <c r="G581" s="197">
        <v>2500</v>
      </c>
      <c r="H581" s="70">
        <f t="shared" ref="H581:H587" si="21">F581*G581</f>
        <v>10000</v>
      </c>
      <c r="I581" s="263" t="s">
        <v>45</v>
      </c>
    </row>
    <row r="582" spans="1:9" ht="19.5" customHeight="1" thickBot="1" x14ac:dyDescent="0.3">
      <c r="A582" s="553"/>
      <c r="B582" s="555"/>
      <c r="C582" s="259">
        <v>25172504</v>
      </c>
      <c r="D582" s="97" t="s">
        <v>117</v>
      </c>
      <c r="E582" s="42" t="s">
        <v>44</v>
      </c>
      <c r="F582" s="97">
        <v>8</v>
      </c>
      <c r="G582" s="98">
        <v>8900</v>
      </c>
      <c r="H582" s="70">
        <f t="shared" si="21"/>
        <v>71200</v>
      </c>
      <c r="I582" s="115" t="s">
        <v>228</v>
      </c>
    </row>
    <row r="583" spans="1:9" ht="19.5" customHeight="1" thickBot="1" x14ac:dyDescent="0.3">
      <c r="A583" s="553"/>
      <c r="B583" s="555"/>
      <c r="C583" s="259">
        <v>25172504</v>
      </c>
      <c r="D583" s="97" t="s">
        <v>117</v>
      </c>
      <c r="E583" s="42" t="s">
        <v>44</v>
      </c>
      <c r="F583" s="97">
        <v>4</v>
      </c>
      <c r="G583" s="98">
        <v>7500</v>
      </c>
      <c r="H583" s="70">
        <f t="shared" si="21"/>
        <v>30000</v>
      </c>
      <c r="I583" s="115" t="s">
        <v>228</v>
      </c>
    </row>
    <row r="584" spans="1:9" ht="19.5" customHeight="1" thickBot="1" x14ac:dyDescent="0.3">
      <c r="A584" s="553"/>
      <c r="B584" s="555"/>
      <c r="C584" s="259">
        <v>25172504</v>
      </c>
      <c r="D584" s="97" t="s">
        <v>117</v>
      </c>
      <c r="E584" s="42" t="s">
        <v>44</v>
      </c>
      <c r="F584" s="97">
        <v>20</v>
      </c>
      <c r="G584" s="98">
        <v>10000</v>
      </c>
      <c r="H584" s="70">
        <f t="shared" si="21"/>
        <v>200000</v>
      </c>
      <c r="I584" s="115" t="s">
        <v>238</v>
      </c>
    </row>
    <row r="585" spans="1:9" ht="19.5" customHeight="1" thickBot="1" x14ac:dyDescent="0.3">
      <c r="A585" s="553"/>
      <c r="B585" s="555"/>
      <c r="C585" s="259">
        <v>25172503</v>
      </c>
      <c r="D585" s="97" t="s">
        <v>372</v>
      </c>
      <c r="E585" s="42" t="s">
        <v>44</v>
      </c>
      <c r="F585" s="97">
        <v>2</v>
      </c>
      <c r="G585" s="98">
        <v>19000</v>
      </c>
      <c r="H585" s="70">
        <f t="shared" si="21"/>
        <v>38000</v>
      </c>
      <c r="I585" s="115" t="s">
        <v>162</v>
      </c>
    </row>
    <row r="586" spans="1:9" ht="19.5" customHeight="1" thickBot="1" x14ac:dyDescent="0.3">
      <c r="A586" s="553"/>
      <c r="B586" s="555"/>
      <c r="C586" s="259">
        <v>25172504</v>
      </c>
      <c r="D586" s="97" t="s">
        <v>117</v>
      </c>
      <c r="E586" s="42" t="s">
        <v>44</v>
      </c>
      <c r="F586" s="97">
        <v>10</v>
      </c>
      <c r="G586" s="98">
        <v>10000</v>
      </c>
      <c r="H586" s="70">
        <f t="shared" si="21"/>
        <v>100000</v>
      </c>
      <c r="I586" s="115" t="s">
        <v>162</v>
      </c>
    </row>
    <row r="587" spans="1:9" ht="19.5" customHeight="1" thickBot="1" x14ac:dyDescent="0.3">
      <c r="A587" s="553"/>
      <c r="B587" s="555"/>
      <c r="C587" s="259">
        <v>25172504</v>
      </c>
      <c r="D587" s="97" t="s">
        <v>117</v>
      </c>
      <c r="E587" s="42" t="s">
        <v>44</v>
      </c>
      <c r="F587" s="97">
        <v>10</v>
      </c>
      <c r="G587" s="98">
        <v>8500</v>
      </c>
      <c r="H587" s="70">
        <f t="shared" si="21"/>
        <v>85000</v>
      </c>
      <c r="I587" s="263" t="s">
        <v>281</v>
      </c>
    </row>
    <row r="588" spans="1:9" ht="32.25" thickBot="1" x14ac:dyDescent="0.3">
      <c r="A588" s="554"/>
      <c r="B588" s="556"/>
      <c r="C588" s="188"/>
      <c r="D588" s="188"/>
      <c r="E588" s="444"/>
      <c r="F588" s="194"/>
      <c r="G588" s="198" t="s">
        <v>46</v>
      </c>
      <c r="H588" s="368">
        <f>SUM(H580:H587)</f>
        <v>704200</v>
      </c>
    </row>
    <row r="589" spans="1:9" ht="16.5" thickBot="1" x14ac:dyDescent="0.3"/>
    <row r="590" spans="1:9" ht="48" thickBot="1" x14ac:dyDescent="0.3">
      <c r="A590" s="26" t="s">
        <v>15</v>
      </c>
      <c r="B590" s="503" t="s">
        <v>16</v>
      </c>
      <c r="C590" s="504" t="s">
        <v>17</v>
      </c>
      <c r="D590" s="401" t="s">
        <v>18</v>
      </c>
      <c r="E590" s="401" t="s">
        <v>19</v>
      </c>
      <c r="F590" s="401" t="s">
        <v>20</v>
      </c>
      <c r="G590" s="401" t="s">
        <v>21</v>
      </c>
      <c r="H590" s="505" t="s">
        <v>22</v>
      </c>
    </row>
    <row r="591" spans="1:9" ht="32.25" thickBot="1" x14ac:dyDescent="0.3">
      <c r="A591" s="543">
        <v>40</v>
      </c>
      <c r="B591" s="544">
        <v>35</v>
      </c>
      <c r="C591" s="485" t="s">
        <v>240</v>
      </c>
      <c r="D591" s="78" t="s">
        <v>118</v>
      </c>
      <c r="E591" s="78" t="s">
        <v>54</v>
      </c>
      <c r="F591" s="78" t="s">
        <v>25</v>
      </c>
      <c r="G591" s="78" t="s">
        <v>26</v>
      </c>
      <c r="H591" s="78"/>
    </row>
    <row r="592" spans="1:9" ht="33" thickTop="1" thickBot="1" x14ac:dyDescent="0.3">
      <c r="A592" s="553"/>
      <c r="B592" s="555"/>
      <c r="C592" s="549" t="s">
        <v>27</v>
      </c>
      <c r="D592" s="33" t="s">
        <v>28</v>
      </c>
      <c r="E592" s="34">
        <v>44700</v>
      </c>
      <c r="F592" s="549" t="s">
        <v>29</v>
      </c>
      <c r="G592" s="33" t="s">
        <v>30</v>
      </c>
      <c r="H592" s="31" t="s">
        <v>31</v>
      </c>
    </row>
    <row r="593" spans="1:12" ht="20.25" customHeight="1" thickTop="1" thickBot="1" x14ac:dyDescent="0.3">
      <c r="A593" s="553"/>
      <c r="B593" s="555"/>
      <c r="C593" s="550"/>
      <c r="D593" s="33" t="s">
        <v>32</v>
      </c>
      <c r="E593" s="31">
        <v>2</v>
      </c>
      <c r="F593" s="550"/>
      <c r="G593" s="33" t="s">
        <v>33</v>
      </c>
      <c r="H593" s="69" t="s">
        <v>34</v>
      </c>
    </row>
    <row r="594" spans="1:12" ht="20.25" customHeight="1" thickTop="1" thickBot="1" x14ac:dyDescent="0.3">
      <c r="A594" s="553"/>
      <c r="B594" s="555"/>
      <c r="C594" s="550"/>
      <c r="D594" s="33" t="s">
        <v>35</v>
      </c>
      <c r="E594" s="34">
        <v>44707</v>
      </c>
      <c r="F594" s="550"/>
      <c r="G594" s="33" t="s">
        <v>36</v>
      </c>
      <c r="H594" s="69" t="s">
        <v>34</v>
      </c>
    </row>
    <row r="595" spans="1:12" ht="20.25" customHeight="1" thickTop="1" thickBot="1" x14ac:dyDescent="0.3">
      <c r="A595" s="553"/>
      <c r="B595" s="555"/>
      <c r="C595" s="551"/>
      <c r="D595" s="33" t="s">
        <v>32</v>
      </c>
      <c r="E595" s="31">
        <v>2</v>
      </c>
      <c r="F595" s="551"/>
      <c r="G595" s="33" t="s">
        <v>37</v>
      </c>
      <c r="H595" s="69" t="s">
        <v>34</v>
      </c>
    </row>
    <row r="596" spans="1:12" ht="20.25" customHeight="1" thickTop="1" thickBot="1" x14ac:dyDescent="0.3">
      <c r="A596" s="553"/>
      <c r="B596" s="555"/>
      <c r="C596" s="57"/>
      <c r="D596" s="57"/>
      <c r="E596" s="437"/>
      <c r="F596" s="57"/>
      <c r="G596" s="57"/>
      <c r="H596" s="57"/>
    </row>
    <row r="597" spans="1:12" ht="33" thickTop="1" thickBot="1" x14ac:dyDescent="0.3">
      <c r="A597" s="553"/>
      <c r="B597" s="555"/>
      <c r="C597" s="90" t="s">
        <v>38</v>
      </c>
      <c r="D597" s="91" t="s">
        <v>39</v>
      </c>
      <c r="E597" s="91" t="s">
        <v>40</v>
      </c>
      <c r="F597" s="91" t="s">
        <v>41</v>
      </c>
      <c r="G597" s="91" t="s">
        <v>42</v>
      </c>
      <c r="H597" s="91" t="s">
        <v>43</v>
      </c>
    </row>
    <row r="598" spans="1:12" ht="20.25" customHeight="1" x14ac:dyDescent="0.25">
      <c r="A598" s="553"/>
      <c r="B598" s="555"/>
      <c r="C598" s="92">
        <v>24121807</v>
      </c>
      <c r="D598" s="93" t="s">
        <v>119</v>
      </c>
      <c r="E598" s="93" t="s">
        <v>44</v>
      </c>
      <c r="F598" s="93">
        <v>1</v>
      </c>
      <c r="G598" s="94">
        <v>7500</v>
      </c>
      <c r="H598" s="95">
        <f>F598*G598</f>
        <v>7500</v>
      </c>
      <c r="I598" s="263" t="s">
        <v>45</v>
      </c>
    </row>
    <row r="599" spans="1:12" ht="20.25" customHeight="1" thickBot="1" x14ac:dyDescent="0.3">
      <c r="A599" s="553"/>
      <c r="B599" s="555"/>
      <c r="C599" s="96">
        <v>24122005</v>
      </c>
      <c r="D599" s="97" t="s">
        <v>120</v>
      </c>
      <c r="E599" s="97" t="s">
        <v>44</v>
      </c>
      <c r="F599" s="97">
        <v>1</v>
      </c>
      <c r="G599" s="98">
        <v>7500</v>
      </c>
      <c r="H599" s="99">
        <f>F599*G599</f>
        <v>7500</v>
      </c>
      <c r="I599" s="263" t="s">
        <v>45</v>
      </c>
    </row>
    <row r="600" spans="1:12" ht="20.25" customHeight="1" x14ac:dyDescent="0.25">
      <c r="A600" s="553"/>
      <c r="B600" s="555"/>
      <c r="C600" s="92">
        <v>24121807</v>
      </c>
      <c r="D600" s="93" t="s">
        <v>119</v>
      </c>
      <c r="E600" s="93" t="s">
        <v>44</v>
      </c>
      <c r="F600" s="97">
        <v>8</v>
      </c>
      <c r="G600" s="98">
        <v>300</v>
      </c>
      <c r="H600" s="99">
        <f>F600*G600</f>
        <v>2400</v>
      </c>
      <c r="I600" s="115" t="s">
        <v>228</v>
      </c>
    </row>
    <row r="601" spans="1:12" s="117" customFormat="1" ht="13.5" customHeight="1" x14ac:dyDescent="0.2">
      <c r="A601" s="553"/>
      <c r="B601" s="555"/>
      <c r="C601" s="113">
        <v>24111503</v>
      </c>
      <c r="D601" s="114" t="s">
        <v>373</v>
      </c>
      <c r="E601" s="113" t="s">
        <v>230</v>
      </c>
      <c r="F601" s="113">
        <v>60</v>
      </c>
      <c r="G601" s="119">
        <v>900</v>
      </c>
      <c r="H601" s="120">
        <f ca="1">INDIRECT(ADDRESS(ROW(),COLUMN()-2,4))*INDIRECT(ADDRESS(ROW(),COLUMN()-1,4))</f>
        <v>54000</v>
      </c>
      <c r="I601" s="267" t="s">
        <v>238</v>
      </c>
      <c r="J601" s="116"/>
      <c r="K601" s="116"/>
      <c r="L601" s="116"/>
    </row>
    <row r="602" spans="1:12" s="117" customFormat="1" ht="13.5" customHeight="1" thickBot="1" x14ac:dyDescent="0.3">
      <c r="A602" s="553"/>
      <c r="B602" s="555"/>
      <c r="C602" s="113">
        <v>24111503</v>
      </c>
      <c r="D602" s="114" t="s">
        <v>373</v>
      </c>
      <c r="E602" s="113" t="s">
        <v>230</v>
      </c>
      <c r="F602" s="113">
        <v>100</v>
      </c>
      <c r="G602" s="119">
        <v>1300</v>
      </c>
      <c r="H602" s="120">
        <f ca="1">INDIRECT(ADDRESS(ROW(),COLUMN()-2,4))*INDIRECT(ADDRESS(ROW(),COLUMN()-1,4))</f>
        <v>130000</v>
      </c>
      <c r="I602" s="115" t="s">
        <v>162</v>
      </c>
      <c r="J602" s="116"/>
      <c r="K602" s="116"/>
      <c r="L602" s="116"/>
    </row>
    <row r="603" spans="1:12" s="111" customFormat="1" ht="17.25" customHeight="1" thickBot="1" x14ac:dyDescent="0.3">
      <c r="A603" s="553"/>
      <c r="B603" s="555"/>
      <c r="C603" s="130">
        <v>31231313</v>
      </c>
      <c r="D603" s="131" t="s">
        <v>374</v>
      </c>
      <c r="E603" s="97" t="s">
        <v>44</v>
      </c>
      <c r="F603" s="131">
        <v>100</v>
      </c>
      <c r="G603" s="112">
        <v>80.84</v>
      </c>
      <c r="H603" s="133">
        <f>F603*G603</f>
        <v>8084</v>
      </c>
      <c r="I603" s="176" t="s">
        <v>281</v>
      </c>
    </row>
    <row r="604" spans="1:12" s="117" customFormat="1" ht="13.5" customHeight="1" x14ac:dyDescent="0.2">
      <c r="A604" s="553"/>
      <c r="B604" s="555"/>
      <c r="C604" s="113">
        <v>24111503</v>
      </c>
      <c r="D604" s="114" t="s">
        <v>373</v>
      </c>
      <c r="E604" s="97" t="s">
        <v>78</v>
      </c>
      <c r="F604" s="113">
        <v>10</v>
      </c>
      <c r="G604" s="119">
        <v>1811.6</v>
      </c>
      <c r="H604" s="120">
        <f ca="1">INDIRECT(ADDRESS(ROW(),COLUMN()-2,4))*INDIRECT(ADDRESS(ROW(),COLUMN()-1,4))</f>
        <v>18116</v>
      </c>
      <c r="I604" s="176" t="s">
        <v>281</v>
      </c>
      <c r="J604" s="116"/>
      <c r="K604" s="116"/>
      <c r="L604" s="116"/>
    </row>
    <row r="605" spans="1:12" ht="32.25" thickBot="1" x14ac:dyDescent="0.3">
      <c r="A605" s="554"/>
      <c r="B605" s="556"/>
      <c r="C605" s="100"/>
      <c r="D605" s="101"/>
      <c r="E605" s="445"/>
      <c r="F605" s="102"/>
      <c r="G605" s="103" t="s">
        <v>46</v>
      </c>
      <c r="H605" s="375">
        <f ca="1">SUM(H598:H604)</f>
        <v>227600</v>
      </c>
    </row>
    <row r="607" spans="1:12" ht="16.5" thickBot="1" x14ac:dyDescent="0.3"/>
    <row r="608" spans="1:12" ht="48" thickBot="1" x14ac:dyDescent="0.3">
      <c r="A608" s="26" t="s">
        <v>15</v>
      </c>
      <c r="B608" s="26" t="s">
        <v>16</v>
      </c>
      <c r="C608" s="27" t="s">
        <v>17</v>
      </c>
      <c r="D608" s="28" t="s">
        <v>18</v>
      </c>
      <c r="E608" s="28" t="s">
        <v>19</v>
      </c>
      <c r="F608" s="28" t="s">
        <v>20</v>
      </c>
      <c r="G608" s="28" t="s">
        <v>21</v>
      </c>
      <c r="H608" s="28" t="s">
        <v>22</v>
      </c>
    </row>
    <row r="609" spans="1:9" ht="32.25" thickBot="1" x14ac:dyDescent="0.3">
      <c r="A609" s="543">
        <v>41</v>
      </c>
      <c r="B609" s="544">
        <v>36</v>
      </c>
      <c r="C609" s="30" t="s">
        <v>122</v>
      </c>
      <c r="D609" s="31" t="s">
        <v>123</v>
      </c>
      <c r="E609" s="31" t="s">
        <v>54</v>
      </c>
      <c r="F609" s="31" t="s">
        <v>25</v>
      </c>
      <c r="G609" s="31" t="s">
        <v>26</v>
      </c>
      <c r="H609" s="31"/>
    </row>
    <row r="610" spans="1:9" ht="33" thickTop="1" thickBot="1" x14ac:dyDescent="0.3">
      <c r="A610" s="553"/>
      <c r="B610" s="555"/>
      <c r="C610" s="549" t="s">
        <v>27</v>
      </c>
      <c r="D610" s="33" t="s">
        <v>28</v>
      </c>
      <c r="E610" s="34">
        <v>44726</v>
      </c>
      <c r="F610" s="549" t="s">
        <v>29</v>
      </c>
      <c r="G610" s="33" t="s">
        <v>30</v>
      </c>
      <c r="H610" s="31" t="s">
        <v>31</v>
      </c>
    </row>
    <row r="611" spans="1:9" ht="20.25" customHeight="1" thickTop="1" thickBot="1" x14ac:dyDescent="0.3">
      <c r="A611" s="553"/>
      <c r="B611" s="555"/>
      <c r="C611" s="550"/>
      <c r="D611" s="33" t="s">
        <v>32</v>
      </c>
      <c r="E611" s="31">
        <v>2</v>
      </c>
      <c r="F611" s="550"/>
      <c r="G611" s="33" t="s">
        <v>33</v>
      </c>
      <c r="H611" s="69" t="s">
        <v>34</v>
      </c>
    </row>
    <row r="612" spans="1:9" ht="20.25" customHeight="1" thickTop="1" thickBot="1" x14ac:dyDescent="0.3">
      <c r="A612" s="553"/>
      <c r="B612" s="555"/>
      <c r="C612" s="550"/>
      <c r="D612" s="33" t="s">
        <v>35</v>
      </c>
      <c r="E612" s="34">
        <v>44733</v>
      </c>
      <c r="F612" s="550"/>
      <c r="G612" s="33" t="s">
        <v>36</v>
      </c>
      <c r="H612" s="69" t="s">
        <v>34</v>
      </c>
    </row>
    <row r="613" spans="1:9" ht="20.25" customHeight="1" thickTop="1" thickBot="1" x14ac:dyDescent="0.3">
      <c r="A613" s="553"/>
      <c r="B613" s="555"/>
      <c r="C613" s="551"/>
      <c r="D613" s="33" t="s">
        <v>32</v>
      </c>
      <c r="E613" s="31">
        <v>2</v>
      </c>
      <c r="F613" s="551"/>
      <c r="G613" s="33" t="s">
        <v>37</v>
      </c>
      <c r="H613" s="69" t="s">
        <v>34</v>
      </c>
    </row>
    <row r="614" spans="1:9" ht="20.25" customHeight="1" thickTop="1" thickBot="1" x14ac:dyDescent="0.3">
      <c r="A614" s="553"/>
      <c r="B614" s="555"/>
      <c r="C614" s="57"/>
      <c r="D614" s="57"/>
      <c r="E614" s="437"/>
      <c r="F614" s="57"/>
      <c r="G614" s="57"/>
      <c r="H614" s="57"/>
    </row>
    <row r="615" spans="1:9" ht="33" thickTop="1" thickBot="1" x14ac:dyDescent="0.3">
      <c r="A615" s="553"/>
      <c r="B615" s="555"/>
      <c r="C615" s="37" t="s">
        <v>38</v>
      </c>
      <c r="D615" s="38" t="s">
        <v>39</v>
      </c>
      <c r="E615" s="38" t="s">
        <v>40</v>
      </c>
      <c r="F615" s="91" t="s">
        <v>41</v>
      </c>
      <c r="G615" s="38" t="s">
        <v>42</v>
      </c>
      <c r="H615" s="91" t="s">
        <v>43</v>
      </c>
    </row>
    <row r="616" spans="1:9" ht="20.25" customHeight="1" thickTop="1" thickBot="1" x14ac:dyDescent="0.3">
      <c r="A616" s="553"/>
      <c r="B616" s="555"/>
      <c r="C616" s="41">
        <v>27141001</v>
      </c>
      <c r="D616" s="42" t="s">
        <v>124</v>
      </c>
      <c r="E616" s="320" t="s">
        <v>44</v>
      </c>
      <c r="F616" s="97">
        <v>1</v>
      </c>
      <c r="G616" s="321">
        <v>30000</v>
      </c>
      <c r="H616" s="98">
        <f>F616*G616</f>
        <v>30000</v>
      </c>
      <c r="I616" s="272" t="s">
        <v>45</v>
      </c>
    </row>
    <row r="617" spans="1:9" ht="20.25" customHeight="1" thickBot="1" x14ac:dyDescent="0.3">
      <c r="A617" s="553"/>
      <c r="B617" s="555"/>
      <c r="C617" s="41">
        <v>27112003</v>
      </c>
      <c r="D617" s="132" t="s">
        <v>242</v>
      </c>
      <c r="E617" s="320" t="s">
        <v>44</v>
      </c>
      <c r="F617" s="97">
        <v>4</v>
      </c>
      <c r="G617" s="322">
        <v>300</v>
      </c>
      <c r="H617" s="98">
        <f t="shared" ref="H617:H645" si="22">F617*G617</f>
        <v>1200</v>
      </c>
      <c r="I617" s="265" t="s">
        <v>228</v>
      </c>
    </row>
    <row r="618" spans="1:9" ht="20.25" customHeight="1" thickBot="1" x14ac:dyDescent="0.3">
      <c r="A618" s="553"/>
      <c r="B618" s="555"/>
      <c r="C618" s="41">
        <v>27112004</v>
      </c>
      <c r="D618" s="196" t="s">
        <v>375</v>
      </c>
      <c r="E618" s="320" t="s">
        <v>44</v>
      </c>
      <c r="F618" s="97">
        <v>5</v>
      </c>
      <c r="G618" s="323">
        <v>400</v>
      </c>
      <c r="H618" s="98">
        <f t="shared" si="22"/>
        <v>2000</v>
      </c>
      <c r="I618" s="265" t="s">
        <v>228</v>
      </c>
    </row>
    <row r="619" spans="1:9" ht="20.25" customHeight="1" thickBot="1" x14ac:dyDescent="0.3">
      <c r="A619" s="553"/>
      <c r="B619" s="555"/>
      <c r="C619" s="41">
        <v>27112001</v>
      </c>
      <c r="D619" s="217" t="s">
        <v>243</v>
      </c>
      <c r="E619" s="320" t="s">
        <v>44</v>
      </c>
      <c r="F619" s="97">
        <v>5</v>
      </c>
      <c r="G619" s="322">
        <v>300</v>
      </c>
      <c r="H619" s="98">
        <f t="shared" si="22"/>
        <v>1500</v>
      </c>
      <c r="I619" s="265" t="s">
        <v>228</v>
      </c>
    </row>
    <row r="620" spans="1:9" ht="20.25" customHeight="1" thickBot="1" x14ac:dyDescent="0.3">
      <c r="A620" s="553"/>
      <c r="B620" s="555"/>
      <c r="C620" s="41">
        <v>27112007</v>
      </c>
      <c r="D620" s="196" t="s">
        <v>376</v>
      </c>
      <c r="E620" s="320" t="s">
        <v>44</v>
      </c>
      <c r="F620" s="97">
        <v>2</v>
      </c>
      <c r="G620" s="322">
        <v>1300</v>
      </c>
      <c r="H620" s="98">
        <f t="shared" si="22"/>
        <v>2600</v>
      </c>
      <c r="I620" s="265" t="s">
        <v>228</v>
      </c>
    </row>
    <row r="621" spans="1:9" ht="20.25" customHeight="1" thickBot="1" x14ac:dyDescent="0.3">
      <c r="A621" s="553"/>
      <c r="B621" s="555"/>
      <c r="C621" s="41">
        <v>27112008</v>
      </c>
      <c r="D621" s="196" t="s">
        <v>377</v>
      </c>
      <c r="E621" s="320" t="s">
        <v>44</v>
      </c>
      <c r="F621" s="97">
        <v>5</v>
      </c>
      <c r="G621" s="322">
        <v>435</v>
      </c>
      <c r="H621" s="98">
        <f t="shared" si="22"/>
        <v>2175</v>
      </c>
      <c r="I621" s="265" t="s">
        <v>228</v>
      </c>
    </row>
    <row r="622" spans="1:9" ht="20.25" customHeight="1" thickBot="1" x14ac:dyDescent="0.3">
      <c r="A622" s="553"/>
      <c r="B622" s="555"/>
      <c r="C622" s="171">
        <v>27112120</v>
      </c>
      <c r="D622" s="173" t="s">
        <v>304</v>
      </c>
      <c r="E622" s="105" t="s">
        <v>82</v>
      </c>
      <c r="F622" s="97">
        <v>6</v>
      </c>
      <c r="G622" s="322">
        <v>60</v>
      </c>
      <c r="H622" s="98">
        <f t="shared" si="22"/>
        <v>360</v>
      </c>
      <c r="I622" s="265" t="s">
        <v>228</v>
      </c>
    </row>
    <row r="623" spans="1:9" ht="20.25" customHeight="1" thickBot="1" x14ac:dyDescent="0.3">
      <c r="A623" s="553"/>
      <c r="B623" s="555"/>
      <c r="C623" s="41">
        <v>20111602</v>
      </c>
      <c r="D623" s="196" t="s">
        <v>378</v>
      </c>
      <c r="E623" s="320" t="s">
        <v>44</v>
      </c>
      <c r="F623" s="97">
        <v>2</v>
      </c>
      <c r="G623" s="322">
        <v>350</v>
      </c>
      <c r="H623" s="98">
        <f t="shared" si="22"/>
        <v>700</v>
      </c>
      <c r="I623" s="265" t="s">
        <v>228</v>
      </c>
    </row>
    <row r="624" spans="1:9" ht="20.25" customHeight="1" thickBot="1" x14ac:dyDescent="0.3">
      <c r="A624" s="553"/>
      <c r="B624" s="555"/>
      <c r="C624" s="41">
        <v>27111508</v>
      </c>
      <c r="D624" s="196" t="s">
        <v>379</v>
      </c>
      <c r="E624" s="320" t="s">
        <v>44</v>
      </c>
      <c r="F624" s="97">
        <v>2</v>
      </c>
      <c r="G624" s="322">
        <v>495</v>
      </c>
      <c r="H624" s="98">
        <f t="shared" si="22"/>
        <v>990</v>
      </c>
      <c r="I624" s="265" t="s">
        <v>228</v>
      </c>
    </row>
    <row r="625" spans="1:12" ht="20.25" customHeight="1" thickBot="1" x14ac:dyDescent="0.3">
      <c r="A625" s="553"/>
      <c r="B625" s="555"/>
      <c r="C625" s="41">
        <v>24101507</v>
      </c>
      <c r="D625" s="196" t="s">
        <v>380</v>
      </c>
      <c r="E625" s="320" t="s">
        <v>44</v>
      </c>
      <c r="F625" s="97">
        <v>2</v>
      </c>
      <c r="G625" s="323">
        <v>1765</v>
      </c>
      <c r="H625" s="98">
        <f t="shared" si="22"/>
        <v>3530</v>
      </c>
      <c r="I625" s="265" t="s">
        <v>228</v>
      </c>
    </row>
    <row r="626" spans="1:12" s="117" customFormat="1" ht="20.45" customHeight="1" thickBot="1" x14ac:dyDescent="0.25">
      <c r="A626" s="553"/>
      <c r="B626" s="555"/>
      <c r="C626" s="166">
        <v>27141001</v>
      </c>
      <c r="D626" s="167" t="s">
        <v>124</v>
      </c>
      <c r="E626" s="320" t="s">
        <v>44</v>
      </c>
      <c r="F626" s="97">
        <v>2</v>
      </c>
      <c r="G626" s="322">
        <v>60</v>
      </c>
      <c r="H626" s="98">
        <f t="shared" si="22"/>
        <v>120</v>
      </c>
      <c r="I626" s="265" t="s">
        <v>228</v>
      </c>
      <c r="J626" s="116"/>
      <c r="K626" s="116"/>
      <c r="L626" s="116"/>
    </row>
    <row r="627" spans="1:12" s="111" customFormat="1" ht="17.25" customHeight="1" thickBot="1" x14ac:dyDescent="0.3">
      <c r="A627" s="553"/>
      <c r="B627" s="555"/>
      <c r="C627" s="130">
        <v>27112003</v>
      </c>
      <c r="D627" s="132" t="s">
        <v>242</v>
      </c>
      <c r="E627" s="320" t="s">
        <v>44</v>
      </c>
      <c r="F627" s="97">
        <v>4</v>
      </c>
      <c r="G627" s="323">
        <v>250</v>
      </c>
      <c r="H627" s="98">
        <f t="shared" si="22"/>
        <v>1000</v>
      </c>
      <c r="I627" s="265" t="s">
        <v>228</v>
      </c>
    </row>
    <row r="628" spans="1:12" s="111" customFormat="1" ht="17.25" customHeight="1" thickBot="1" x14ac:dyDescent="0.3">
      <c r="A628" s="553"/>
      <c r="B628" s="555"/>
      <c r="C628" s="130">
        <v>27112003</v>
      </c>
      <c r="D628" s="132" t="s">
        <v>242</v>
      </c>
      <c r="E628" s="320" t="s">
        <v>44</v>
      </c>
      <c r="F628" s="97">
        <v>2</v>
      </c>
      <c r="G628" s="323">
        <v>800</v>
      </c>
      <c r="H628" s="98">
        <f t="shared" si="22"/>
        <v>1600</v>
      </c>
      <c r="I628" s="265" t="s">
        <v>238</v>
      </c>
    </row>
    <row r="629" spans="1:12" s="111" customFormat="1" ht="17.25" customHeight="1" thickBot="1" x14ac:dyDescent="0.3">
      <c r="A629" s="553"/>
      <c r="B629" s="555"/>
      <c r="C629" s="41">
        <v>27112008</v>
      </c>
      <c r="D629" s="196" t="s">
        <v>377</v>
      </c>
      <c r="E629" s="320" t="s">
        <v>44</v>
      </c>
      <c r="F629" s="97">
        <v>2</v>
      </c>
      <c r="G629" s="323">
        <v>800</v>
      </c>
      <c r="H629" s="98">
        <f t="shared" si="22"/>
        <v>1600</v>
      </c>
      <c r="I629" s="265" t="s">
        <v>238</v>
      </c>
    </row>
    <row r="630" spans="1:12" s="111" customFormat="1" ht="17.25" customHeight="1" thickBot="1" x14ac:dyDescent="0.3">
      <c r="A630" s="553"/>
      <c r="B630" s="555"/>
      <c r="C630" s="41">
        <v>20111602</v>
      </c>
      <c r="D630" s="196" t="s">
        <v>378</v>
      </c>
      <c r="E630" s="320" t="s">
        <v>44</v>
      </c>
      <c r="F630" s="97">
        <v>1</v>
      </c>
      <c r="G630" s="323">
        <v>660</v>
      </c>
      <c r="H630" s="98">
        <f t="shared" si="22"/>
        <v>660</v>
      </c>
      <c r="I630" s="265" t="s">
        <v>238</v>
      </c>
    </row>
    <row r="631" spans="1:12" s="111" customFormat="1" ht="17.25" customHeight="1" thickBot="1" x14ac:dyDescent="0.3">
      <c r="A631" s="553"/>
      <c r="B631" s="555"/>
      <c r="C631" s="41">
        <v>24101507</v>
      </c>
      <c r="D631" s="196" t="s">
        <v>380</v>
      </c>
      <c r="E631" s="320" t="s">
        <v>44</v>
      </c>
      <c r="F631" s="97">
        <v>1</v>
      </c>
      <c r="G631" s="323">
        <v>4500</v>
      </c>
      <c r="H631" s="98">
        <f t="shared" si="22"/>
        <v>4500</v>
      </c>
      <c r="I631" s="265" t="s">
        <v>238</v>
      </c>
    </row>
    <row r="632" spans="1:12" s="111" customFormat="1" ht="17.25" customHeight="1" thickBot="1" x14ac:dyDescent="0.3">
      <c r="A632" s="553"/>
      <c r="B632" s="555"/>
      <c r="C632" s="41">
        <v>27112004</v>
      </c>
      <c r="D632" s="196" t="s">
        <v>375</v>
      </c>
      <c r="E632" s="320" t="s">
        <v>44</v>
      </c>
      <c r="F632" s="97">
        <v>4</v>
      </c>
      <c r="G632" s="323">
        <v>400</v>
      </c>
      <c r="H632" s="98">
        <f t="shared" si="22"/>
        <v>1600</v>
      </c>
      <c r="I632" s="265" t="s">
        <v>238</v>
      </c>
    </row>
    <row r="633" spans="1:12" s="111" customFormat="1" ht="17.25" customHeight="1" thickBot="1" x14ac:dyDescent="0.3">
      <c r="A633" s="553"/>
      <c r="B633" s="555"/>
      <c r="C633" s="41">
        <v>27112007</v>
      </c>
      <c r="D633" s="196" t="s">
        <v>376</v>
      </c>
      <c r="E633" s="320" t="s">
        <v>44</v>
      </c>
      <c r="F633" s="97">
        <v>2</v>
      </c>
      <c r="G633" s="323">
        <v>800</v>
      </c>
      <c r="H633" s="98">
        <f t="shared" si="22"/>
        <v>1600</v>
      </c>
      <c r="I633" s="265" t="s">
        <v>238</v>
      </c>
    </row>
    <row r="634" spans="1:12" s="111" customFormat="1" ht="17.25" customHeight="1" thickBot="1" x14ac:dyDescent="0.3">
      <c r="A634" s="553"/>
      <c r="B634" s="555"/>
      <c r="C634" s="41">
        <v>27112001</v>
      </c>
      <c r="D634" s="217" t="s">
        <v>243</v>
      </c>
      <c r="E634" s="320" t="s">
        <v>44</v>
      </c>
      <c r="F634" s="97">
        <v>3</v>
      </c>
      <c r="G634" s="324">
        <v>480</v>
      </c>
      <c r="H634" s="98">
        <f t="shared" si="22"/>
        <v>1440</v>
      </c>
      <c r="I634" s="265" t="s">
        <v>238</v>
      </c>
    </row>
    <row r="635" spans="1:12" s="111" customFormat="1" ht="17.25" customHeight="1" thickBot="1" x14ac:dyDescent="0.3">
      <c r="A635" s="553"/>
      <c r="B635" s="555"/>
      <c r="C635" s="215">
        <v>27111704</v>
      </c>
      <c r="D635" s="217" t="s">
        <v>381</v>
      </c>
      <c r="E635" s="320" t="s">
        <v>44</v>
      </c>
      <c r="F635" s="97">
        <v>10</v>
      </c>
      <c r="G635" s="324">
        <v>280</v>
      </c>
      <c r="H635" s="98">
        <f t="shared" si="22"/>
        <v>2800</v>
      </c>
      <c r="I635" s="265" t="s">
        <v>238</v>
      </c>
    </row>
    <row r="636" spans="1:12" s="111" customFormat="1" ht="17.25" customHeight="1" thickBot="1" x14ac:dyDescent="0.3">
      <c r="A636" s="553"/>
      <c r="B636" s="555"/>
      <c r="C636" s="41">
        <v>27112001</v>
      </c>
      <c r="D636" s="217" t="s">
        <v>243</v>
      </c>
      <c r="E636" s="320" t="s">
        <v>44</v>
      </c>
      <c r="F636" s="97">
        <v>40</v>
      </c>
      <c r="G636" s="323">
        <v>300</v>
      </c>
      <c r="H636" s="98">
        <f t="shared" si="22"/>
        <v>12000</v>
      </c>
      <c r="I636" s="265" t="s">
        <v>162</v>
      </c>
    </row>
    <row r="637" spans="1:12" s="111" customFormat="1" ht="17.25" customHeight="1" thickBot="1" x14ac:dyDescent="0.3">
      <c r="A637" s="553"/>
      <c r="B637" s="555"/>
      <c r="C637" s="41">
        <v>20111602</v>
      </c>
      <c r="D637" s="196" t="s">
        <v>378</v>
      </c>
      <c r="E637" s="320" t="s">
        <v>44</v>
      </c>
      <c r="F637" s="97">
        <v>10</v>
      </c>
      <c r="G637" s="323">
        <v>415</v>
      </c>
      <c r="H637" s="98">
        <f t="shared" si="22"/>
        <v>4150</v>
      </c>
      <c r="I637" s="265" t="s">
        <v>162</v>
      </c>
    </row>
    <row r="638" spans="1:12" s="111" customFormat="1" ht="17.25" customHeight="1" thickBot="1" x14ac:dyDescent="0.3">
      <c r="A638" s="553"/>
      <c r="B638" s="555"/>
      <c r="C638" s="216">
        <v>27111604</v>
      </c>
      <c r="D638" s="218" t="s">
        <v>382</v>
      </c>
      <c r="E638" s="320" t="s">
        <v>44</v>
      </c>
      <c r="F638" s="97">
        <v>21</v>
      </c>
      <c r="G638" s="323">
        <v>480</v>
      </c>
      <c r="H638" s="98">
        <f t="shared" si="22"/>
        <v>10080</v>
      </c>
      <c r="I638" s="265" t="s">
        <v>162</v>
      </c>
    </row>
    <row r="639" spans="1:12" s="111" customFormat="1" ht="17.25" customHeight="1" thickBot="1" x14ac:dyDescent="0.3">
      <c r="A639" s="553"/>
      <c r="B639" s="555"/>
      <c r="C639" s="41">
        <v>27112008</v>
      </c>
      <c r="D639" s="196" t="s">
        <v>377</v>
      </c>
      <c r="E639" s="320" t="s">
        <v>44</v>
      </c>
      <c r="F639" s="97">
        <v>10</v>
      </c>
      <c r="G639" s="323">
        <v>585</v>
      </c>
      <c r="H639" s="98">
        <f t="shared" si="22"/>
        <v>5850</v>
      </c>
      <c r="I639" s="265" t="s">
        <v>162</v>
      </c>
    </row>
    <row r="640" spans="1:12" s="111" customFormat="1" ht="17.25" customHeight="1" thickBot="1" x14ac:dyDescent="0.3">
      <c r="A640" s="553"/>
      <c r="B640" s="555"/>
      <c r="C640" s="130">
        <v>27112003</v>
      </c>
      <c r="D640" s="132" t="s">
        <v>242</v>
      </c>
      <c r="E640" s="320" t="s">
        <v>44</v>
      </c>
      <c r="F640" s="97">
        <v>21</v>
      </c>
      <c r="G640" s="323">
        <v>570</v>
      </c>
      <c r="H640" s="98">
        <f t="shared" si="22"/>
        <v>11970</v>
      </c>
      <c r="I640" s="265" t="s">
        <v>162</v>
      </c>
    </row>
    <row r="641" spans="1:10" s="111" customFormat="1" ht="17.25" customHeight="1" thickBot="1" x14ac:dyDescent="0.3">
      <c r="A641" s="553"/>
      <c r="B641" s="555"/>
      <c r="C641" s="216">
        <v>27111605</v>
      </c>
      <c r="D641" s="218" t="s">
        <v>383</v>
      </c>
      <c r="E641" s="320" t="s">
        <v>44</v>
      </c>
      <c r="F641" s="97">
        <v>10</v>
      </c>
      <c r="G641" s="323">
        <v>600</v>
      </c>
      <c r="H641" s="98">
        <f t="shared" si="22"/>
        <v>6000</v>
      </c>
      <c r="I641" s="265" t="s">
        <v>162</v>
      </c>
    </row>
    <row r="642" spans="1:10" s="111" customFormat="1" ht="17.25" customHeight="1" thickBot="1" x14ac:dyDescent="0.3">
      <c r="A642" s="553"/>
      <c r="B642" s="555"/>
      <c r="C642" s="41">
        <v>27112004</v>
      </c>
      <c r="D642" s="196" t="s">
        <v>375</v>
      </c>
      <c r="E642" s="320" t="s">
        <v>44</v>
      </c>
      <c r="F642" s="97">
        <v>30</v>
      </c>
      <c r="G642" s="323">
        <v>565</v>
      </c>
      <c r="H642" s="98">
        <f t="shared" si="22"/>
        <v>16950</v>
      </c>
      <c r="I642" s="265" t="s">
        <v>162</v>
      </c>
    </row>
    <row r="643" spans="1:10" s="111" customFormat="1" ht="17.25" customHeight="1" thickBot="1" x14ac:dyDescent="0.3">
      <c r="A643" s="553"/>
      <c r="B643" s="555"/>
      <c r="C643" s="41">
        <v>24101507</v>
      </c>
      <c r="D643" s="196" t="s">
        <v>380</v>
      </c>
      <c r="E643" s="320" t="s">
        <v>44</v>
      </c>
      <c r="F643" s="97">
        <v>10</v>
      </c>
      <c r="G643" s="323">
        <v>4500</v>
      </c>
      <c r="H643" s="98">
        <f t="shared" si="22"/>
        <v>45000</v>
      </c>
      <c r="I643" s="265" t="s">
        <v>162</v>
      </c>
    </row>
    <row r="644" spans="1:10" s="152" customFormat="1" ht="16.5" thickBot="1" x14ac:dyDescent="0.3">
      <c r="A644" s="553"/>
      <c r="B644" s="555"/>
      <c r="C644" s="41">
        <v>27112007</v>
      </c>
      <c r="D644" s="196" t="s">
        <v>376</v>
      </c>
      <c r="E644" s="320" t="s">
        <v>44</v>
      </c>
      <c r="F644" s="97">
        <v>20</v>
      </c>
      <c r="G644" s="323">
        <v>500</v>
      </c>
      <c r="H644" s="98">
        <f t="shared" si="22"/>
        <v>10000</v>
      </c>
      <c r="I644" s="265" t="s">
        <v>162</v>
      </c>
    </row>
    <row r="645" spans="1:10" ht="19.5" customHeight="1" thickBot="1" x14ac:dyDescent="0.3">
      <c r="A645" s="553"/>
      <c r="B645" s="555"/>
      <c r="C645" s="171">
        <v>27112120</v>
      </c>
      <c r="D645" s="173" t="s">
        <v>304</v>
      </c>
      <c r="E645" s="105" t="s">
        <v>82</v>
      </c>
      <c r="F645" s="97">
        <v>5</v>
      </c>
      <c r="G645" s="325">
        <v>1000</v>
      </c>
      <c r="H645" s="98">
        <f t="shared" si="22"/>
        <v>5000</v>
      </c>
      <c r="I645" s="205" t="s">
        <v>281</v>
      </c>
      <c r="J645" s="177"/>
    </row>
    <row r="646" spans="1:10" ht="19.5" customHeight="1" thickBot="1" x14ac:dyDescent="0.3">
      <c r="A646" s="553"/>
      <c r="B646" s="555"/>
      <c r="C646" s="41">
        <v>27141001</v>
      </c>
      <c r="D646" s="42" t="s">
        <v>124</v>
      </c>
      <c r="E646" s="320" t="s">
        <v>44</v>
      </c>
      <c r="F646" s="97">
        <v>1</v>
      </c>
      <c r="G646" s="326">
        <v>10345</v>
      </c>
      <c r="H646" s="327">
        <f t="shared" ref="H646" si="23">+G646*F646</f>
        <v>10345</v>
      </c>
      <c r="I646" s="174" t="s">
        <v>281</v>
      </c>
      <c r="J646" s="178"/>
    </row>
    <row r="647" spans="1:10" ht="32.25" thickBot="1" x14ac:dyDescent="0.3">
      <c r="A647" s="554"/>
      <c r="B647" s="556"/>
      <c r="C647" s="65"/>
      <c r="D647" s="65"/>
      <c r="E647" s="441"/>
      <c r="F647" s="194"/>
      <c r="G647" s="71" t="s">
        <v>46</v>
      </c>
      <c r="H647" s="368">
        <f>SUM(H616:H646)</f>
        <v>199320</v>
      </c>
    </row>
    <row r="648" spans="1:10" s="111" customFormat="1" ht="19.5" thickBot="1" x14ac:dyDescent="0.3">
      <c r="A648" s="296"/>
      <c r="B648" s="296"/>
      <c r="C648" s="284"/>
      <c r="D648" s="285"/>
      <c r="E648" s="446"/>
      <c r="F648" s="329"/>
      <c r="G648" s="84"/>
      <c r="H648" s="330"/>
      <c r="I648" s="273"/>
    </row>
    <row r="649" spans="1:10" ht="48" thickBot="1" x14ac:dyDescent="0.3">
      <c r="A649" s="26" t="s">
        <v>15</v>
      </c>
      <c r="B649" s="26" t="s">
        <v>16</v>
      </c>
      <c r="C649" s="27" t="s">
        <v>17</v>
      </c>
      <c r="D649" s="28" t="s">
        <v>18</v>
      </c>
      <c r="E649" s="28" t="s">
        <v>19</v>
      </c>
      <c r="F649" s="28" t="s">
        <v>20</v>
      </c>
      <c r="G649" s="28" t="s">
        <v>21</v>
      </c>
      <c r="H649" s="28" t="s">
        <v>22</v>
      </c>
      <c r="I649" s="268"/>
      <c r="J649" s="170"/>
    </row>
    <row r="650" spans="1:10" ht="32.25" thickBot="1" x14ac:dyDescent="0.3">
      <c r="A650" s="543">
        <v>42</v>
      </c>
      <c r="B650" s="544">
        <v>36</v>
      </c>
      <c r="C650" s="30" t="s">
        <v>384</v>
      </c>
      <c r="D650" s="31" t="s">
        <v>385</v>
      </c>
      <c r="E650" s="31" t="s">
        <v>54</v>
      </c>
      <c r="F650" s="31" t="s">
        <v>55</v>
      </c>
      <c r="G650" s="31" t="s">
        <v>26</v>
      </c>
      <c r="H650" s="31"/>
      <c r="I650" s="268"/>
      <c r="J650" s="170"/>
    </row>
    <row r="651" spans="1:10" ht="33" thickTop="1" thickBot="1" x14ac:dyDescent="0.3">
      <c r="A651" s="553"/>
      <c r="B651" s="555"/>
      <c r="C651" s="549" t="s">
        <v>27</v>
      </c>
      <c r="D651" s="33" t="s">
        <v>28</v>
      </c>
      <c r="E651" s="34">
        <v>44726</v>
      </c>
      <c r="F651" s="549" t="s">
        <v>29</v>
      </c>
      <c r="G651" s="33" t="s">
        <v>30</v>
      </c>
      <c r="H651" s="31" t="s">
        <v>31</v>
      </c>
      <c r="I651" s="268"/>
      <c r="J651" s="170"/>
    </row>
    <row r="652" spans="1:10" ht="20.25" customHeight="1" thickTop="1" thickBot="1" x14ac:dyDescent="0.3">
      <c r="A652" s="553"/>
      <c r="B652" s="555"/>
      <c r="C652" s="550"/>
      <c r="D652" s="33" t="s">
        <v>32</v>
      </c>
      <c r="E652" s="31">
        <v>2</v>
      </c>
      <c r="F652" s="550"/>
      <c r="G652" s="33" t="s">
        <v>33</v>
      </c>
      <c r="H652" s="31" t="s">
        <v>134</v>
      </c>
      <c r="I652" s="268"/>
      <c r="J652" s="170"/>
    </row>
    <row r="653" spans="1:10" ht="20.25" customHeight="1" thickTop="1" thickBot="1" x14ac:dyDescent="0.3">
      <c r="A653" s="553"/>
      <c r="B653" s="555"/>
      <c r="C653" s="550"/>
      <c r="D653" s="33" t="s">
        <v>35</v>
      </c>
      <c r="E653" s="34">
        <v>44733</v>
      </c>
      <c r="F653" s="550"/>
      <c r="G653" s="33" t="s">
        <v>36</v>
      </c>
      <c r="H653" s="31" t="s">
        <v>284</v>
      </c>
      <c r="I653" s="268"/>
      <c r="J653" s="170"/>
    </row>
    <row r="654" spans="1:10" ht="20.25" customHeight="1" thickTop="1" thickBot="1" x14ac:dyDescent="0.3">
      <c r="A654" s="553"/>
      <c r="B654" s="555"/>
      <c r="C654" s="551"/>
      <c r="D654" s="33" t="s">
        <v>32</v>
      </c>
      <c r="E654" s="31">
        <v>2</v>
      </c>
      <c r="F654" s="551"/>
      <c r="G654" s="33" t="s">
        <v>37</v>
      </c>
      <c r="H654" s="31" t="s">
        <v>284</v>
      </c>
      <c r="I654" s="268"/>
      <c r="J654" s="170"/>
    </row>
    <row r="655" spans="1:10" ht="20.25" customHeight="1" thickTop="1" thickBot="1" x14ac:dyDescent="0.3">
      <c r="A655" s="553"/>
      <c r="B655" s="555"/>
      <c r="C655" s="57"/>
      <c r="D655" s="57"/>
      <c r="E655" s="437"/>
      <c r="F655" s="57"/>
      <c r="G655" s="57"/>
      <c r="H655" s="57"/>
      <c r="I655" s="268"/>
      <c r="J655" s="170"/>
    </row>
    <row r="656" spans="1:10" ht="33" thickTop="1" thickBot="1" x14ac:dyDescent="0.3">
      <c r="A656" s="553"/>
      <c r="B656" s="555"/>
      <c r="C656" s="37" t="s">
        <v>38</v>
      </c>
      <c r="D656" s="38" t="s">
        <v>39</v>
      </c>
      <c r="E656" s="38" t="s">
        <v>40</v>
      </c>
      <c r="F656" s="38" t="s">
        <v>41</v>
      </c>
      <c r="G656" s="38" t="s">
        <v>42</v>
      </c>
      <c r="H656" s="38" t="s">
        <v>43</v>
      </c>
      <c r="I656" s="268"/>
      <c r="J656" s="170"/>
    </row>
    <row r="657" spans="1:10" ht="20.25" customHeight="1" thickTop="1" thickBot="1" x14ac:dyDescent="0.3">
      <c r="A657" s="553"/>
      <c r="B657" s="555"/>
      <c r="C657" s="171">
        <v>30101603</v>
      </c>
      <c r="D657" s="173" t="s">
        <v>305</v>
      </c>
      <c r="E657" s="173" t="s">
        <v>78</v>
      </c>
      <c r="F657" s="173">
        <v>1</v>
      </c>
      <c r="G657" s="180">
        <v>20000</v>
      </c>
      <c r="H657" s="180">
        <f>F657*G657</f>
        <v>20000</v>
      </c>
      <c r="I657" s="168" t="s">
        <v>281</v>
      </c>
      <c r="J657" s="170"/>
    </row>
    <row r="658" spans="1:10" ht="20.25" customHeight="1" thickBot="1" x14ac:dyDescent="0.3">
      <c r="A658" s="553"/>
      <c r="B658" s="555"/>
      <c r="C658" s="166">
        <v>30102303</v>
      </c>
      <c r="D658" s="167" t="s">
        <v>306</v>
      </c>
      <c r="E658" s="167" t="s">
        <v>78</v>
      </c>
      <c r="F658" s="167">
        <v>1</v>
      </c>
      <c r="G658" s="180">
        <v>20000</v>
      </c>
      <c r="H658" s="175">
        <f t="shared" ref="H658:H663" si="24">F658*G658</f>
        <v>20000</v>
      </c>
      <c r="I658" s="168" t="s">
        <v>281</v>
      </c>
      <c r="J658" s="170"/>
    </row>
    <row r="659" spans="1:10" ht="20.25" customHeight="1" thickBot="1" x14ac:dyDescent="0.3">
      <c r="A659" s="553"/>
      <c r="B659" s="555"/>
      <c r="C659" s="166">
        <v>60121134</v>
      </c>
      <c r="D659" s="167" t="s">
        <v>121</v>
      </c>
      <c r="E659" s="167" t="s">
        <v>44</v>
      </c>
      <c r="F659" s="167">
        <v>1</v>
      </c>
      <c r="G659" s="175">
        <v>900</v>
      </c>
      <c r="H659" s="175">
        <f t="shared" si="24"/>
        <v>900</v>
      </c>
      <c r="I659" s="174"/>
      <c r="J659" s="170"/>
    </row>
    <row r="660" spans="1:10" ht="20.25" customHeight="1" thickBot="1" x14ac:dyDescent="0.3">
      <c r="A660" s="553"/>
      <c r="B660" s="555"/>
      <c r="C660" s="166">
        <v>31152002</v>
      </c>
      <c r="D660" s="167" t="s">
        <v>386</v>
      </c>
      <c r="E660" s="167" t="s">
        <v>387</v>
      </c>
      <c r="F660" s="167">
        <v>2</v>
      </c>
      <c r="G660" s="180">
        <v>3165</v>
      </c>
      <c r="H660" s="175">
        <f t="shared" si="24"/>
        <v>6330</v>
      </c>
      <c r="I660" s="174" t="s">
        <v>228</v>
      </c>
      <c r="J660" s="170"/>
    </row>
    <row r="661" spans="1:10" ht="20.25" customHeight="1" thickBot="1" x14ac:dyDescent="0.3">
      <c r="A661" s="553"/>
      <c r="B661" s="555"/>
      <c r="C661" s="41">
        <v>60121134</v>
      </c>
      <c r="D661" s="42" t="s">
        <v>121</v>
      </c>
      <c r="E661" s="42" t="s">
        <v>44</v>
      </c>
      <c r="F661" s="167">
        <v>1</v>
      </c>
      <c r="G661" s="180">
        <v>2600</v>
      </c>
      <c r="H661" s="175">
        <f t="shared" si="24"/>
        <v>2600</v>
      </c>
      <c r="I661" s="174" t="s">
        <v>228</v>
      </c>
      <c r="J661" s="170"/>
    </row>
    <row r="662" spans="1:10" ht="20.25" customHeight="1" thickBot="1" x14ac:dyDescent="0.3">
      <c r="A662" s="553"/>
      <c r="B662" s="555"/>
      <c r="C662" s="41">
        <v>60121134</v>
      </c>
      <c r="D662" s="42" t="s">
        <v>121</v>
      </c>
      <c r="E662" s="42" t="s">
        <v>44</v>
      </c>
      <c r="F662" s="42">
        <v>1</v>
      </c>
      <c r="G662" s="70">
        <v>10000</v>
      </c>
      <c r="H662" s="175">
        <f t="shared" si="24"/>
        <v>10000</v>
      </c>
      <c r="I662" s="263" t="s">
        <v>45</v>
      </c>
    </row>
    <row r="663" spans="1:10" s="111" customFormat="1" ht="16.5" thickBot="1" x14ac:dyDescent="0.3">
      <c r="A663" s="553"/>
      <c r="B663" s="555"/>
      <c r="C663" s="130">
        <v>60121134</v>
      </c>
      <c r="D663" s="131" t="s">
        <v>121</v>
      </c>
      <c r="E663" s="131" t="s">
        <v>44</v>
      </c>
      <c r="F663" s="131">
        <v>1</v>
      </c>
      <c r="G663" s="112">
        <v>2000</v>
      </c>
      <c r="H663" s="175">
        <f t="shared" si="24"/>
        <v>2000</v>
      </c>
      <c r="I663" s="267" t="s">
        <v>238</v>
      </c>
    </row>
    <row r="664" spans="1:10" ht="32.25" thickBot="1" x14ac:dyDescent="0.3">
      <c r="A664" s="554"/>
      <c r="B664" s="556"/>
      <c r="C664" s="65"/>
      <c r="D664" s="65"/>
      <c r="E664" s="441"/>
      <c r="F664" s="66"/>
      <c r="G664" s="71" t="s">
        <v>46</v>
      </c>
      <c r="H664" s="367">
        <f>SUM(H657:H663)</f>
        <v>61830</v>
      </c>
      <c r="I664" s="268"/>
      <c r="J664" s="170"/>
    </row>
    <row r="665" spans="1:10" ht="48" thickBot="1" x14ac:dyDescent="0.3">
      <c r="A665" s="26" t="s">
        <v>15</v>
      </c>
      <c r="B665" s="26" t="s">
        <v>16</v>
      </c>
      <c r="C665" s="27" t="s">
        <v>17</v>
      </c>
      <c r="D665" s="28" t="s">
        <v>18</v>
      </c>
      <c r="E665" s="28" t="s">
        <v>19</v>
      </c>
      <c r="F665" s="28" t="s">
        <v>20</v>
      </c>
      <c r="G665" s="28" t="s">
        <v>21</v>
      </c>
      <c r="H665" s="28" t="s">
        <v>22</v>
      </c>
    </row>
    <row r="666" spans="1:10" ht="32.25" thickBot="1" x14ac:dyDescent="0.3">
      <c r="A666" s="543">
        <v>43</v>
      </c>
      <c r="B666" s="544">
        <v>37</v>
      </c>
      <c r="C666" s="30" t="s">
        <v>388</v>
      </c>
      <c r="D666" s="31" t="s">
        <v>390</v>
      </c>
      <c r="E666" s="31" t="s">
        <v>54</v>
      </c>
      <c r="F666" s="31" t="s">
        <v>55</v>
      </c>
      <c r="G666" s="31" t="s">
        <v>26</v>
      </c>
      <c r="H666" s="31"/>
    </row>
    <row r="667" spans="1:10" ht="33" thickTop="1" thickBot="1" x14ac:dyDescent="0.3">
      <c r="A667" s="553"/>
      <c r="B667" s="555"/>
      <c r="C667" s="549" t="s">
        <v>27</v>
      </c>
      <c r="D667" s="33" t="s">
        <v>28</v>
      </c>
      <c r="E667" s="34">
        <v>44726</v>
      </c>
      <c r="F667" s="549" t="s">
        <v>29</v>
      </c>
      <c r="G667" s="33" t="s">
        <v>30</v>
      </c>
      <c r="H667" s="31" t="s">
        <v>31</v>
      </c>
    </row>
    <row r="668" spans="1:10" ht="20.25" customHeight="1" thickTop="1" thickBot="1" x14ac:dyDescent="0.3">
      <c r="A668" s="553"/>
      <c r="B668" s="555"/>
      <c r="C668" s="550"/>
      <c r="D668" s="33" t="s">
        <v>32</v>
      </c>
      <c r="E668" s="31">
        <v>2</v>
      </c>
      <c r="F668" s="550"/>
      <c r="G668" s="33" t="s">
        <v>33</v>
      </c>
      <c r="H668" s="69" t="s">
        <v>34</v>
      </c>
    </row>
    <row r="669" spans="1:10" ht="20.25" customHeight="1" thickTop="1" thickBot="1" x14ac:dyDescent="0.3">
      <c r="A669" s="553"/>
      <c r="B669" s="555"/>
      <c r="C669" s="550"/>
      <c r="D669" s="33" t="s">
        <v>35</v>
      </c>
      <c r="E669" s="34">
        <v>44733</v>
      </c>
      <c r="F669" s="550"/>
      <c r="G669" s="33" t="s">
        <v>36</v>
      </c>
      <c r="H669" s="69" t="s">
        <v>34</v>
      </c>
    </row>
    <row r="670" spans="1:10" ht="20.25" customHeight="1" thickTop="1" thickBot="1" x14ac:dyDescent="0.3">
      <c r="A670" s="553"/>
      <c r="B670" s="555"/>
      <c r="C670" s="551"/>
      <c r="D670" s="33" t="s">
        <v>32</v>
      </c>
      <c r="E670" s="31">
        <v>2</v>
      </c>
      <c r="F670" s="551"/>
      <c r="G670" s="33" t="s">
        <v>37</v>
      </c>
      <c r="H670" s="69" t="s">
        <v>34</v>
      </c>
    </row>
    <row r="671" spans="1:10" ht="20.25" customHeight="1" thickTop="1" thickBot="1" x14ac:dyDescent="0.3">
      <c r="A671" s="553"/>
      <c r="B671" s="555"/>
      <c r="C671" s="57"/>
      <c r="D671" s="57"/>
      <c r="E671" s="437"/>
      <c r="F671" s="57"/>
      <c r="G671" s="57"/>
      <c r="H671" s="57"/>
    </row>
    <row r="672" spans="1:10" ht="33" thickTop="1" thickBot="1" x14ac:dyDescent="0.3">
      <c r="A672" s="553"/>
      <c r="B672" s="555"/>
      <c r="C672" s="37" t="s">
        <v>38</v>
      </c>
      <c r="D672" s="38" t="s">
        <v>39</v>
      </c>
      <c r="E672" s="38" t="s">
        <v>40</v>
      </c>
      <c r="F672" s="38" t="s">
        <v>41</v>
      </c>
      <c r="G672" s="38" t="s">
        <v>42</v>
      </c>
      <c r="H672" s="38" t="s">
        <v>43</v>
      </c>
    </row>
    <row r="673" spans="1:12" ht="20.25" customHeight="1" thickTop="1" thickBot="1" x14ac:dyDescent="0.3">
      <c r="A673" s="553"/>
      <c r="B673" s="555"/>
      <c r="C673" s="41">
        <v>27111902</v>
      </c>
      <c r="D673" s="42" t="s">
        <v>389</v>
      </c>
      <c r="E673" s="42" t="s">
        <v>44</v>
      </c>
      <c r="F673" s="42">
        <v>8</v>
      </c>
      <c r="G673" s="70">
        <v>206.25</v>
      </c>
      <c r="H673" s="70">
        <f>F673*G673</f>
        <v>1650</v>
      </c>
      <c r="I673" s="263" t="s">
        <v>228</v>
      </c>
    </row>
    <row r="674" spans="1:12" ht="19.5" customHeight="1" thickBot="1" x14ac:dyDescent="0.3">
      <c r="A674" s="553"/>
      <c r="B674" s="555"/>
      <c r="C674" s="41">
        <v>27111902</v>
      </c>
      <c r="D674" s="42" t="s">
        <v>389</v>
      </c>
      <c r="E674" s="42" t="s">
        <v>44</v>
      </c>
      <c r="F674" s="42">
        <v>6</v>
      </c>
      <c r="G674" s="70">
        <v>200</v>
      </c>
      <c r="H674" s="70">
        <f t="shared" ref="H674:H675" si="25">F674*G674</f>
        <v>1200</v>
      </c>
      <c r="I674" s="263" t="s">
        <v>238</v>
      </c>
    </row>
    <row r="675" spans="1:12" s="117" customFormat="1" ht="21" customHeight="1" thickBot="1" x14ac:dyDescent="0.3">
      <c r="A675" s="553"/>
      <c r="B675" s="555"/>
      <c r="C675" s="41">
        <v>27111902</v>
      </c>
      <c r="D675" s="42" t="s">
        <v>389</v>
      </c>
      <c r="E675" s="42" t="s">
        <v>82</v>
      </c>
      <c r="F675" s="113">
        <v>14</v>
      </c>
      <c r="G675" s="119">
        <v>1320</v>
      </c>
      <c r="H675" s="70">
        <f t="shared" si="25"/>
        <v>18480</v>
      </c>
      <c r="I675" s="115" t="s">
        <v>162</v>
      </c>
      <c r="J675" s="116"/>
      <c r="K675" s="116"/>
      <c r="L675" s="116"/>
    </row>
    <row r="676" spans="1:12" ht="32.25" thickBot="1" x14ac:dyDescent="0.3">
      <c r="A676" s="554"/>
      <c r="B676" s="556"/>
      <c r="C676" s="57"/>
      <c r="D676" s="57"/>
      <c r="E676" s="437"/>
      <c r="F676" s="87"/>
      <c r="G676" s="88" t="s">
        <v>46</v>
      </c>
      <c r="H676" s="371">
        <f>SUM(H673:H675)</f>
        <v>21330</v>
      </c>
    </row>
    <row r="677" spans="1:12" ht="48" thickBot="1" x14ac:dyDescent="0.3">
      <c r="A677" s="26" t="s">
        <v>15</v>
      </c>
      <c r="B677" s="26" t="s">
        <v>16</v>
      </c>
      <c r="C677" s="27" t="s">
        <v>17</v>
      </c>
      <c r="D677" s="28" t="s">
        <v>18</v>
      </c>
      <c r="E677" s="28" t="s">
        <v>19</v>
      </c>
      <c r="F677" s="28" t="s">
        <v>20</v>
      </c>
      <c r="G677" s="28" t="s">
        <v>21</v>
      </c>
      <c r="H677" s="28" t="s">
        <v>22</v>
      </c>
    </row>
    <row r="678" spans="1:12" ht="32.25" thickBot="1" x14ac:dyDescent="0.3">
      <c r="A678" s="543">
        <v>44</v>
      </c>
      <c r="B678" s="544">
        <v>37</v>
      </c>
      <c r="C678" s="30" t="s">
        <v>125</v>
      </c>
      <c r="D678" s="31" t="s">
        <v>126</v>
      </c>
      <c r="E678" s="31" t="s">
        <v>54</v>
      </c>
      <c r="F678" s="31" t="s">
        <v>57</v>
      </c>
      <c r="G678" s="31" t="s">
        <v>26</v>
      </c>
      <c r="H678" s="31"/>
    </row>
    <row r="679" spans="1:12" ht="33" thickTop="1" thickBot="1" x14ac:dyDescent="0.3">
      <c r="A679" s="553"/>
      <c r="B679" s="555"/>
      <c r="C679" s="549" t="s">
        <v>27</v>
      </c>
      <c r="D679" s="33" t="s">
        <v>28</v>
      </c>
      <c r="E679" s="34">
        <v>44726</v>
      </c>
      <c r="F679" s="549" t="s">
        <v>29</v>
      </c>
      <c r="G679" s="33" t="s">
        <v>30</v>
      </c>
      <c r="H679" s="31" t="s">
        <v>31</v>
      </c>
    </row>
    <row r="680" spans="1:12" ht="20.25" customHeight="1" thickTop="1" thickBot="1" x14ac:dyDescent="0.3">
      <c r="A680" s="553"/>
      <c r="B680" s="555"/>
      <c r="C680" s="550"/>
      <c r="D680" s="33" t="s">
        <v>32</v>
      </c>
      <c r="E680" s="31">
        <v>2</v>
      </c>
      <c r="F680" s="550"/>
      <c r="G680" s="33" t="s">
        <v>33</v>
      </c>
      <c r="H680" s="69" t="s">
        <v>34</v>
      </c>
    </row>
    <row r="681" spans="1:12" ht="20.25" customHeight="1" thickTop="1" thickBot="1" x14ac:dyDescent="0.3">
      <c r="A681" s="553"/>
      <c r="B681" s="555"/>
      <c r="C681" s="550"/>
      <c r="D681" s="33" t="s">
        <v>35</v>
      </c>
      <c r="E681" s="34">
        <v>44817</v>
      </c>
      <c r="F681" s="550"/>
      <c r="G681" s="33" t="s">
        <v>36</v>
      </c>
      <c r="H681" s="69" t="s">
        <v>34</v>
      </c>
    </row>
    <row r="682" spans="1:12" ht="20.25" customHeight="1" thickTop="1" thickBot="1" x14ac:dyDescent="0.3">
      <c r="A682" s="553"/>
      <c r="B682" s="555"/>
      <c r="C682" s="551"/>
      <c r="D682" s="33" t="s">
        <v>32</v>
      </c>
      <c r="E682" s="31">
        <v>2</v>
      </c>
      <c r="F682" s="551"/>
      <c r="G682" s="33" t="s">
        <v>37</v>
      </c>
      <c r="H682" s="69" t="s">
        <v>34</v>
      </c>
    </row>
    <row r="683" spans="1:12" ht="20.25" customHeight="1" thickTop="1" thickBot="1" x14ac:dyDescent="0.3">
      <c r="A683" s="553"/>
      <c r="B683" s="555"/>
      <c r="C683" s="57"/>
      <c r="D683" s="57"/>
      <c r="E683" s="437"/>
      <c r="F683" s="57"/>
      <c r="G683" s="57"/>
      <c r="H683" s="57"/>
    </row>
    <row r="684" spans="1:12" ht="33" thickTop="1" thickBot="1" x14ac:dyDescent="0.3">
      <c r="A684" s="553"/>
      <c r="B684" s="555"/>
      <c r="C684" s="37" t="s">
        <v>38</v>
      </c>
      <c r="D684" s="38" t="s">
        <v>39</v>
      </c>
      <c r="E684" s="38" t="s">
        <v>40</v>
      </c>
      <c r="F684" s="38" t="s">
        <v>41</v>
      </c>
      <c r="G684" s="38" t="s">
        <v>42</v>
      </c>
      <c r="H684" s="38" t="s">
        <v>43</v>
      </c>
    </row>
    <row r="685" spans="1:12" ht="20.25" customHeight="1" thickTop="1" thickBot="1" x14ac:dyDescent="0.3">
      <c r="A685" s="553"/>
      <c r="B685" s="555"/>
      <c r="C685" s="41">
        <v>15101505</v>
      </c>
      <c r="D685" s="42" t="s">
        <v>127</v>
      </c>
      <c r="E685" s="42" t="s">
        <v>44</v>
      </c>
      <c r="F685" s="42">
        <v>1</v>
      </c>
      <c r="G685" s="70">
        <v>667000</v>
      </c>
      <c r="H685" s="70">
        <f>F685*G685</f>
        <v>667000</v>
      </c>
      <c r="I685" s="263" t="s">
        <v>45</v>
      </c>
    </row>
    <row r="686" spans="1:12" ht="19.5" customHeight="1" thickBot="1" x14ac:dyDescent="0.3">
      <c r="A686" s="553"/>
      <c r="B686" s="555"/>
      <c r="C686" s="41">
        <v>15111510</v>
      </c>
      <c r="D686" s="42" t="s">
        <v>128</v>
      </c>
      <c r="E686" s="42" t="s">
        <v>44</v>
      </c>
      <c r="F686" s="42">
        <v>1</v>
      </c>
      <c r="G686" s="70">
        <v>30000</v>
      </c>
      <c r="H686" s="70">
        <f t="shared" ref="H686:H693" si="26">F686*G686</f>
        <v>30000</v>
      </c>
      <c r="I686" s="263" t="s">
        <v>45</v>
      </c>
    </row>
    <row r="687" spans="1:12" s="117" customFormat="1" ht="13.5" customHeight="1" thickBot="1" x14ac:dyDescent="0.3">
      <c r="A687" s="553"/>
      <c r="B687" s="555"/>
      <c r="C687" s="113">
        <v>15101505</v>
      </c>
      <c r="D687" s="42" t="s">
        <v>127</v>
      </c>
      <c r="E687" s="113" t="s">
        <v>44</v>
      </c>
      <c r="F687" s="113">
        <v>1</v>
      </c>
      <c r="G687" s="119">
        <v>539000</v>
      </c>
      <c r="H687" s="70">
        <f t="shared" si="26"/>
        <v>539000</v>
      </c>
      <c r="I687" s="115" t="s">
        <v>228</v>
      </c>
      <c r="J687" s="116"/>
      <c r="K687" s="116"/>
      <c r="L687" s="116"/>
    </row>
    <row r="688" spans="1:12" s="117" customFormat="1" ht="13.5" customHeight="1" thickBot="1" x14ac:dyDescent="0.3">
      <c r="A688" s="553"/>
      <c r="B688" s="555"/>
      <c r="C688" s="113">
        <v>15111510</v>
      </c>
      <c r="D688" s="42" t="s">
        <v>128</v>
      </c>
      <c r="E688" s="113" t="s">
        <v>44</v>
      </c>
      <c r="F688" s="113">
        <v>1</v>
      </c>
      <c r="G688" s="119">
        <v>20000</v>
      </c>
      <c r="H688" s="70">
        <f t="shared" si="26"/>
        <v>20000</v>
      </c>
      <c r="I688" s="115" t="s">
        <v>228</v>
      </c>
      <c r="J688" s="116"/>
      <c r="K688" s="116"/>
      <c r="L688" s="116"/>
    </row>
    <row r="689" spans="1:10" s="111" customFormat="1" ht="17.25" customHeight="1" thickBot="1" x14ac:dyDescent="0.3">
      <c r="A689" s="553"/>
      <c r="B689" s="555"/>
      <c r="C689" s="130">
        <v>15101505</v>
      </c>
      <c r="D689" s="131" t="s">
        <v>127</v>
      </c>
      <c r="E689" s="131" t="s">
        <v>44</v>
      </c>
      <c r="F689" s="131">
        <v>1</v>
      </c>
      <c r="G689" s="112">
        <v>730000</v>
      </c>
      <c r="H689" s="70">
        <f t="shared" si="26"/>
        <v>730000</v>
      </c>
      <c r="I689" s="267" t="s">
        <v>238</v>
      </c>
    </row>
    <row r="690" spans="1:10" s="111" customFormat="1" ht="16.5" customHeight="1" thickBot="1" x14ac:dyDescent="0.3">
      <c r="A690" s="553"/>
      <c r="B690" s="555"/>
      <c r="C690" s="130">
        <v>15111510</v>
      </c>
      <c r="D690" s="131" t="s">
        <v>128</v>
      </c>
      <c r="E690" s="131" t="s">
        <v>44</v>
      </c>
      <c r="F690" s="131">
        <v>1</v>
      </c>
      <c r="G690" s="112">
        <v>40000</v>
      </c>
      <c r="H690" s="70">
        <f t="shared" si="26"/>
        <v>40000</v>
      </c>
      <c r="I690" s="267" t="s">
        <v>238</v>
      </c>
    </row>
    <row r="691" spans="1:10" s="111" customFormat="1" ht="17.25" customHeight="1" thickBot="1" x14ac:dyDescent="0.3">
      <c r="A691" s="553"/>
      <c r="B691" s="555"/>
      <c r="C691" s="130">
        <v>15101505</v>
      </c>
      <c r="D691" s="131" t="s">
        <v>127</v>
      </c>
      <c r="E691" s="131" t="s">
        <v>44</v>
      </c>
      <c r="F691" s="131">
        <v>1</v>
      </c>
      <c r="G691" s="112">
        <v>1246000</v>
      </c>
      <c r="H691" s="70">
        <f t="shared" si="26"/>
        <v>1246000</v>
      </c>
      <c r="I691" s="267" t="s">
        <v>162</v>
      </c>
    </row>
    <row r="692" spans="1:10" ht="19.5" customHeight="1" thickBot="1" x14ac:dyDescent="0.3">
      <c r="A692" s="553"/>
      <c r="B692" s="555"/>
      <c r="C692" s="166">
        <v>15101505</v>
      </c>
      <c r="D692" s="167" t="s">
        <v>127</v>
      </c>
      <c r="E692" s="167" t="s">
        <v>44</v>
      </c>
      <c r="F692" s="167">
        <v>1</v>
      </c>
      <c r="G692" s="175">
        <v>738000</v>
      </c>
      <c r="H692" s="70">
        <f t="shared" si="26"/>
        <v>738000</v>
      </c>
      <c r="I692" s="168" t="s">
        <v>281</v>
      </c>
      <c r="J692" s="170"/>
    </row>
    <row r="693" spans="1:10" ht="19.5" customHeight="1" thickBot="1" x14ac:dyDescent="0.3">
      <c r="A693" s="553"/>
      <c r="B693" s="555"/>
      <c r="C693" s="166">
        <v>15111510</v>
      </c>
      <c r="D693" s="167" t="s">
        <v>128</v>
      </c>
      <c r="E693" s="167" t="s">
        <v>44</v>
      </c>
      <c r="F693" s="167">
        <v>1</v>
      </c>
      <c r="G693" s="175">
        <v>20000</v>
      </c>
      <c r="H693" s="70">
        <f t="shared" si="26"/>
        <v>20000</v>
      </c>
      <c r="I693" s="168" t="s">
        <v>281</v>
      </c>
      <c r="J693" s="170"/>
    </row>
    <row r="694" spans="1:10" ht="32.25" thickBot="1" x14ac:dyDescent="0.3">
      <c r="A694" s="554"/>
      <c r="B694" s="556"/>
      <c r="C694" s="57"/>
      <c r="D694" s="57"/>
      <c r="E694" s="437"/>
      <c r="F694" s="87"/>
      <c r="G694" s="88" t="s">
        <v>46</v>
      </c>
      <c r="H694" s="371">
        <f>SUM(H685:H693)</f>
        <v>4030000</v>
      </c>
    </row>
    <row r="695" spans="1:10" ht="16.5" thickBot="1" x14ac:dyDescent="0.3"/>
    <row r="696" spans="1:10" ht="48" thickBot="1" x14ac:dyDescent="0.3">
      <c r="A696" s="26" t="s">
        <v>15</v>
      </c>
      <c r="B696" s="26" t="s">
        <v>16</v>
      </c>
      <c r="C696" s="27" t="s">
        <v>17</v>
      </c>
      <c r="D696" s="28" t="s">
        <v>18</v>
      </c>
      <c r="E696" s="28" t="s">
        <v>19</v>
      </c>
      <c r="F696" s="28" t="s">
        <v>20</v>
      </c>
      <c r="G696" s="28" t="s">
        <v>21</v>
      </c>
      <c r="H696" s="28" t="s">
        <v>22</v>
      </c>
    </row>
    <row r="697" spans="1:10" ht="48" thickBot="1" x14ac:dyDescent="0.3">
      <c r="A697" s="543">
        <v>45</v>
      </c>
      <c r="B697" s="544">
        <v>37</v>
      </c>
      <c r="C697" s="30" t="s">
        <v>129</v>
      </c>
      <c r="D697" s="31" t="s">
        <v>130</v>
      </c>
      <c r="E697" s="31" t="s">
        <v>54</v>
      </c>
      <c r="F697" s="31" t="s">
        <v>25</v>
      </c>
      <c r="G697" s="31" t="s">
        <v>52</v>
      </c>
      <c r="H697" s="31"/>
    </row>
    <row r="698" spans="1:10" ht="33" thickTop="1" thickBot="1" x14ac:dyDescent="0.3">
      <c r="A698" s="553"/>
      <c r="B698" s="555"/>
      <c r="C698" s="549" t="s">
        <v>27</v>
      </c>
      <c r="D698" s="33" t="s">
        <v>28</v>
      </c>
      <c r="E698" s="34">
        <v>44764</v>
      </c>
      <c r="F698" s="549" t="s">
        <v>29</v>
      </c>
      <c r="G698" s="33" t="s">
        <v>30</v>
      </c>
      <c r="H698" s="31" t="s">
        <v>31</v>
      </c>
    </row>
    <row r="699" spans="1:10" ht="20.25" customHeight="1" thickTop="1" thickBot="1" x14ac:dyDescent="0.3">
      <c r="A699" s="553"/>
      <c r="B699" s="555"/>
      <c r="C699" s="550"/>
      <c r="D699" s="33" t="s">
        <v>32</v>
      </c>
      <c r="E699" s="31">
        <v>2</v>
      </c>
      <c r="F699" s="550"/>
      <c r="G699" s="33" t="s">
        <v>33</v>
      </c>
      <c r="H699" s="69" t="s">
        <v>34</v>
      </c>
    </row>
    <row r="700" spans="1:10" ht="20.25" customHeight="1" thickTop="1" thickBot="1" x14ac:dyDescent="0.3">
      <c r="A700" s="553"/>
      <c r="B700" s="555"/>
      <c r="C700" s="550"/>
      <c r="D700" s="33" t="s">
        <v>35</v>
      </c>
      <c r="E700" s="34">
        <v>44771</v>
      </c>
      <c r="F700" s="550"/>
      <c r="G700" s="33" t="s">
        <v>36</v>
      </c>
      <c r="H700" s="69" t="s">
        <v>34</v>
      </c>
    </row>
    <row r="701" spans="1:10" ht="20.25" customHeight="1" thickTop="1" thickBot="1" x14ac:dyDescent="0.3">
      <c r="A701" s="553"/>
      <c r="B701" s="555"/>
      <c r="C701" s="551"/>
      <c r="D701" s="33" t="s">
        <v>32</v>
      </c>
      <c r="E701" s="31">
        <v>2</v>
      </c>
      <c r="F701" s="551"/>
      <c r="G701" s="33" t="s">
        <v>37</v>
      </c>
      <c r="H701" s="69" t="s">
        <v>34</v>
      </c>
    </row>
    <row r="702" spans="1:10" ht="20.25" customHeight="1" thickTop="1" thickBot="1" x14ac:dyDescent="0.3">
      <c r="A702" s="553"/>
      <c r="B702" s="555"/>
      <c r="C702" s="57"/>
      <c r="D702" s="57"/>
      <c r="E702" s="437"/>
      <c r="F702" s="57"/>
      <c r="G702" s="57"/>
      <c r="H702" s="57"/>
    </row>
    <row r="703" spans="1:10" ht="33" thickTop="1" thickBot="1" x14ac:dyDescent="0.3">
      <c r="A703" s="553"/>
      <c r="B703" s="555"/>
      <c r="C703" s="37" t="s">
        <v>38</v>
      </c>
      <c r="D703" s="38" t="s">
        <v>39</v>
      </c>
      <c r="E703" s="38" t="s">
        <v>40</v>
      </c>
      <c r="F703" s="38" t="s">
        <v>41</v>
      </c>
      <c r="G703" s="38" t="s">
        <v>42</v>
      </c>
      <c r="H703" s="38" t="s">
        <v>43</v>
      </c>
    </row>
    <row r="704" spans="1:10" ht="20.25" customHeight="1" thickTop="1" thickBot="1" x14ac:dyDescent="0.3">
      <c r="A704" s="553"/>
      <c r="B704" s="555"/>
      <c r="C704" s="41">
        <v>12131502</v>
      </c>
      <c r="D704" s="42" t="s">
        <v>131</v>
      </c>
      <c r="E704" s="42" t="s">
        <v>82</v>
      </c>
      <c r="F704" s="42">
        <v>1</v>
      </c>
      <c r="G704" s="70">
        <v>180000</v>
      </c>
      <c r="H704" s="70">
        <f>F704*G704</f>
        <v>180000</v>
      </c>
      <c r="I704" s="263" t="s">
        <v>45</v>
      </c>
    </row>
    <row r="705" spans="1:12" s="111" customFormat="1" ht="16.5" thickBot="1" x14ac:dyDescent="0.3">
      <c r="A705" s="553"/>
      <c r="B705" s="555"/>
      <c r="C705" s="130">
        <v>12131706</v>
      </c>
      <c r="D705" s="131" t="s">
        <v>132</v>
      </c>
      <c r="E705" s="131" t="s">
        <v>78</v>
      </c>
      <c r="F705" s="131">
        <v>10</v>
      </c>
      <c r="G705" s="112">
        <v>50</v>
      </c>
      <c r="H705" s="70">
        <f t="shared" ref="H705:H706" si="27">F705*G705</f>
        <v>500</v>
      </c>
      <c r="I705" s="270" t="s">
        <v>238</v>
      </c>
    </row>
    <row r="706" spans="1:12" ht="19.5" customHeight="1" thickBot="1" x14ac:dyDescent="0.3">
      <c r="A706" s="553"/>
      <c r="B706" s="555"/>
      <c r="C706" s="166">
        <v>12131706</v>
      </c>
      <c r="D706" s="167" t="s">
        <v>132</v>
      </c>
      <c r="E706" s="167" t="s">
        <v>78</v>
      </c>
      <c r="F706" s="167">
        <v>60</v>
      </c>
      <c r="G706" s="175">
        <v>50</v>
      </c>
      <c r="H706" s="70">
        <f t="shared" si="27"/>
        <v>3000</v>
      </c>
      <c r="I706" s="168" t="s">
        <v>281</v>
      </c>
      <c r="J706" s="170"/>
    </row>
    <row r="707" spans="1:12" ht="32.25" thickBot="1" x14ac:dyDescent="0.3">
      <c r="A707" s="554"/>
      <c r="B707" s="556"/>
      <c r="C707" s="65"/>
      <c r="D707" s="65"/>
      <c r="E707" s="441"/>
      <c r="F707" s="66"/>
      <c r="G707" s="71" t="s">
        <v>46</v>
      </c>
      <c r="H707" s="367">
        <f>SUM(H704:H706)</f>
        <v>183500</v>
      </c>
    </row>
    <row r="708" spans="1:12" s="111" customFormat="1" ht="19.5" thickBot="1" x14ac:dyDescent="0.3">
      <c r="A708" s="296"/>
      <c r="B708" s="296"/>
      <c r="C708" s="284"/>
      <c r="D708" s="285"/>
      <c r="E708" s="446"/>
      <c r="F708" s="285"/>
      <c r="G708" s="84"/>
      <c r="H708" s="85"/>
      <c r="I708" s="273"/>
    </row>
    <row r="709" spans="1:12" ht="48" thickBot="1" x14ac:dyDescent="0.3">
      <c r="A709" s="26" t="s">
        <v>15</v>
      </c>
      <c r="B709" s="26" t="s">
        <v>16</v>
      </c>
      <c r="C709" s="27" t="s">
        <v>17</v>
      </c>
      <c r="D709" s="28" t="s">
        <v>18</v>
      </c>
      <c r="E709" s="28" t="s">
        <v>19</v>
      </c>
      <c r="F709" s="28" t="s">
        <v>20</v>
      </c>
      <c r="G709" s="28" t="s">
        <v>21</v>
      </c>
      <c r="H709" s="28" t="s">
        <v>22</v>
      </c>
    </row>
    <row r="710" spans="1:12" ht="48" thickBot="1" x14ac:dyDescent="0.3">
      <c r="A710" s="543">
        <v>46</v>
      </c>
      <c r="B710" s="544">
        <v>37</v>
      </c>
      <c r="C710" s="30" t="s">
        <v>138</v>
      </c>
      <c r="D710" s="31" t="s">
        <v>139</v>
      </c>
      <c r="E710" s="31" t="s">
        <v>54</v>
      </c>
      <c r="F710" s="31" t="s">
        <v>55</v>
      </c>
      <c r="G710" s="31" t="s">
        <v>52</v>
      </c>
      <c r="H710" s="31"/>
    </row>
    <row r="711" spans="1:12" ht="33" thickTop="1" thickBot="1" x14ac:dyDescent="0.3">
      <c r="A711" s="553"/>
      <c r="B711" s="555"/>
      <c r="C711" s="549" t="s">
        <v>27</v>
      </c>
      <c r="D711" s="33" t="s">
        <v>28</v>
      </c>
      <c r="E711" s="34">
        <v>44718</v>
      </c>
      <c r="F711" s="549" t="s">
        <v>29</v>
      </c>
      <c r="G711" s="33" t="s">
        <v>30</v>
      </c>
      <c r="H711" s="31" t="s">
        <v>31</v>
      </c>
    </row>
    <row r="712" spans="1:12" ht="20.25" customHeight="1" thickTop="1" thickBot="1" x14ac:dyDescent="0.3">
      <c r="A712" s="553"/>
      <c r="B712" s="555"/>
      <c r="C712" s="550"/>
      <c r="D712" s="33" t="s">
        <v>32</v>
      </c>
      <c r="E712" s="31">
        <v>2</v>
      </c>
      <c r="F712" s="550"/>
      <c r="G712" s="33" t="s">
        <v>33</v>
      </c>
      <c r="H712" s="69" t="s">
        <v>34</v>
      </c>
    </row>
    <row r="713" spans="1:12" ht="20.25" customHeight="1" thickTop="1" thickBot="1" x14ac:dyDescent="0.3">
      <c r="A713" s="553"/>
      <c r="B713" s="555"/>
      <c r="C713" s="550"/>
      <c r="D713" s="33" t="s">
        <v>35</v>
      </c>
      <c r="E713" s="34">
        <v>44725</v>
      </c>
      <c r="F713" s="550"/>
      <c r="G713" s="33" t="s">
        <v>36</v>
      </c>
      <c r="H713" s="69" t="s">
        <v>34</v>
      </c>
    </row>
    <row r="714" spans="1:12" ht="20.25" customHeight="1" thickTop="1" thickBot="1" x14ac:dyDescent="0.3">
      <c r="A714" s="553"/>
      <c r="B714" s="555"/>
      <c r="C714" s="551"/>
      <c r="D714" s="33" t="s">
        <v>32</v>
      </c>
      <c r="E714" s="31">
        <v>2</v>
      </c>
      <c r="F714" s="551"/>
      <c r="G714" s="33" t="s">
        <v>37</v>
      </c>
      <c r="H714" s="69" t="s">
        <v>34</v>
      </c>
    </row>
    <row r="715" spans="1:12" ht="20.25" customHeight="1" thickTop="1" thickBot="1" x14ac:dyDescent="0.3">
      <c r="A715" s="553"/>
      <c r="B715" s="555"/>
      <c r="C715" s="57"/>
      <c r="D715" s="57"/>
      <c r="E715" s="437"/>
      <c r="F715" s="57"/>
      <c r="G715" s="57"/>
      <c r="H715" s="57"/>
    </row>
    <row r="716" spans="1:12" ht="33" thickTop="1" thickBot="1" x14ac:dyDescent="0.3">
      <c r="A716" s="553"/>
      <c r="B716" s="555"/>
      <c r="C716" s="37" t="s">
        <v>38</v>
      </c>
      <c r="D716" s="38" t="s">
        <v>39</v>
      </c>
      <c r="E716" s="38" t="s">
        <v>40</v>
      </c>
      <c r="F716" s="38" t="s">
        <v>41</v>
      </c>
      <c r="G716" s="38" t="s">
        <v>42</v>
      </c>
      <c r="H716" s="38" t="s">
        <v>43</v>
      </c>
    </row>
    <row r="717" spans="1:12" ht="20.25" customHeight="1" thickTop="1" thickBot="1" x14ac:dyDescent="0.3">
      <c r="A717" s="553"/>
      <c r="B717" s="555"/>
      <c r="C717" s="41">
        <v>53131627</v>
      </c>
      <c r="D717" s="42" t="s">
        <v>140</v>
      </c>
      <c r="E717" s="42" t="s">
        <v>87</v>
      </c>
      <c r="F717" s="42">
        <v>27</v>
      </c>
      <c r="G717" s="70">
        <v>1100</v>
      </c>
      <c r="H717" s="70">
        <f>F717*G717</f>
        <v>29700</v>
      </c>
      <c r="I717" s="267" t="s">
        <v>45</v>
      </c>
    </row>
    <row r="718" spans="1:12" ht="19.5" customHeight="1" thickBot="1" x14ac:dyDescent="0.3">
      <c r="A718" s="553"/>
      <c r="B718" s="555"/>
      <c r="C718" s="41">
        <v>53131608</v>
      </c>
      <c r="D718" s="42" t="s">
        <v>141</v>
      </c>
      <c r="E718" s="42" t="s">
        <v>87</v>
      </c>
      <c r="F718" s="42">
        <v>20</v>
      </c>
      <c r="G718" s="70">
        <v>500</v>
      </c>
      <c r="H718" s="70">
        <f>F718*G718</f>
        <v>10000</v>
      </c>
      <c r="I718" s="267" t="s">
        <v>45</v>
      </c>
    </row>
    <row r="719" spans="1:12" ht="19.5" customHeight="1" thickBot="1" x14ac:dyDescent="0.3">
      <c r="A719" s="553"/>
      <c r="B719" s="555"/>
      <c r="C719" s="41">
        <v>53131626</v>
      </c>
      <c r="D719" s="42" t="s">
        <v>142</v>
      </c>
      <c r="E719" s="42" t="s">
        <v>87</v>
      </c>
      <c r="F719" s="42">
        <v>14</v>
      </c>
      <c r="G719" s="70">
        <v>750</v>
      </c>
      <c r="H719" s="70">
        <f>F719*G719</f>
        <v>10500</v>
      </c>
      <c r="I719" s="267" t="s">
        <v>45</v>
      </c>
    </row>
    <row r="720" spans="1:12" s="117" customFormat="1" ht="13.5" customHeight="1" thickBot="1" x14ac:dyDescent="0.3">
      <c r="A720" s="553"/>
      <c r="B720" s="555"/>
      <c r="C720" s="41">
        <v>53131627</v>
      </c>
      <c r="D720" s="42" t="s">
        <v>140</v>
      </c>
      <c r="E720" s="42" t="s">
        <v>87</v>
      </c>
      <c r="F720" s="113">
        <v>4</v>
      </c>
      <c r="G720" s="119">
        <v>1037.5</v>
      </c>
      <c r="H720" s="120">
        <f ca="1">INDIRECT(ADDRESS(ROW(),COLUMN()-2,4))*INDIRECT(ADDRESS(ROW(),COLUMN()-1,4))</f>
        <v>4150</v>
      </c>
      <c r="I720" s="115" t="s">
        <v>228</v>
      </c>
      <c r="J720" s="116"/>
      <c r="K720" s="116"/>
      <c r="L720" s="116"/>
    </row>
    <row r="721" spans="1:10" s="111" customFormat="1" ht="17.25" customHeight="1" thickBot="1" x14ac:dyDescent="0.3">
      <c r="A721" s="553"/>
      <c r="B721" s="555"/>
      <c r="C721" s="41">
        <v>53131608</v>
      </c>
      <c r="D721" s="42" t="s">
        <v>141</v>
      </c>
      <c r="E721" s="42" t="s">
        <v>87</v>
      </c>
      <c r="F721" s="131">
        <v>3</v>
      </c>
      <c r="G721" s="112">
        <v>500</v>
      </c>
      <c r="H721" s="133">
        <f>F721*G721</f>
        <v>1500</v>
      </c>
      <c r="I721" s="115" t="s">
        <v>228</v>
      </c>
    </row>
    <row r="722" spans="1:10" s="111" customFormat="1" ht="16.5" customHeight="1" thickBot="1" x14ac:dyDescent="0.3">
      <c r="A722" s="553"/>
      <c r="B722" s="555"/>
      <c r="C722" s="41">
        <v>53131626</v>
      </c>
      <c r="D722" s="42" t="s">
        <v>142</v>
      </c>
      <c r="E722" s="42" t="s">
        <v>87</v>
      </c>
      <c r="F722" s="131">
        <v>5</v>
      </c>
      <c r="G722" s="112">
        <v>750</v>
      </c>
      <c r="H722" s="133">
        <f t="shared" ref="H722:H728" si="28">F722*G722</f>
        <v>3750</v>
      </c>
      <c r="I722" s="115" t="s">
        <v>228</v>
      </c>
    </row>
    <row r="723" spans="1:10" s="111" customFormat="1" ht="16.5" customHeight="1" thickBot="1" x14ac:dyDescent="0.3">
      <c r="A723" s="553"/>
      <c r="B723" s="555"/>
      <c r="C723" s="41">
        <v>53131627</v>
      </c>
      <c r="D723" s="42" t="s">
        <v>140</v>
      </c>
      <c r="E723" s="42" t="s">
        <v>87</v>
      </c>
      <c r="F723" s="131">
        <v>4</v>
      </c>
      <c r="G723" s="112">
        <v>1100</v>
      </c>
      <c r="H723" s="133">
        <f t="shared" si="28"/>
        <v>4400</v>
      </c>
      <c r="I723" s="267" t="s">
        <v>238</v>
      </c>
    </row>
    <row r="724" spans="1:10" s="111" customFormat="1" ht="16.5" customHeight="1" thickBot="1" x14ac:dyDescent="0.3">
      <c r="A724" s="553"/>
      <c r="B724" s="555"/>
      <c r="C724" s="41">
        <v>53131608</v>
      </c>
      <c r="D724" s="42" t="s">
        <v>141</v>
      </c>
      <c r="E724" s="42" t="s">
        <v>87</v>
      </c>
      <c r="F724" s="131">
        <v>22</v>
      </c>
      <c r="G724" s="112">
        <v>500</v>
      </c>
      <c r="H724" s="133">
        <f t="shared" si="28"/>
        <v>11000</v>
      </c>
      <c r="I724" s="267" t="s">
        <v>238</v>
      </c>
    </row>
    <row r="725" spans="1:10" s="111" customFormat="1" ht="16.5" customHeight="1" thickBot="1" x14ac:dyDescent="0.3">
      <c r="A725" s="553"/>
      <c r="B725" s="555"/>
      <c r="C725" s="41">
        <v>53131626</v>
      </c>
      <c r="D725" s="42" t="s">
        <v>142</v>
      </c>
      <c r="E725" s="42" t="s">
        <v>87</v>
      </c>
      <c r="F725" s="131">
        <v>4</v>
      </c>
      <c r="G725" s="112">
        <v>766.25</v>
      </c>
      <c r="H725" s="133">
        <f t="shared" si="28"/>
        <v>3065</v>
      </c>
      <c r="I725" s="267" t="s">
        <v>238</v>
      </c>
    </row>
    <row r="726" spans="1:10" s="111" customFormat="1" ht="16.5" customHeight="1" thickBot="1" x14ac:dyDescent="0.3">
      <c r="A726" s="553"/>
      <c r="B726" s="555"/>
      <c r="C726" s="41">
        <v>53131627</v>
      </c>
      <c r="D726" s="42" t="s">
        <v>140</v>
      </c>
      <c r="E726" s="42" t="s">
        <v>87</v>
      </c>
      <c r="F726" s="131">
        <v>4</v>
      </c>
      <c r="G726" s="112">
        <v>1093.75</v>
      </c>
      <c r="H726" s="133">
        <f t="shared" si="28"/>
        <v>4375</v>
      </c>
      <c r="I726" s="265" t="s">
        <v>281</v>
      </c>
    </row>
    <row r="727" spans="1:10" ht="19.5" customHeight="1" thickBot="1" x14ac:dyDescent="0.3">
      <c r="A727" s="553"/>
      <c r="B727" s="555"/>
      <c r="C727" s="41">
        <v>53131608</v>
      </c>
      <c r="D727" s="42" t="s">
        <v>141</v>
      </c>
      <c r="E727" s="42" t="s">
        <v>87</v>
      </c>
      <c r="F727" s="167">
        <v>10</v>
      </c>
      <c r="G727" s="175">
        <v>500</v>
      </c>
      <c r="H727" s="133">
        <f t="shared" si="28"/>
        <v>5000</v>
      </c>
      <c r="I727" s="265" t="s">
        <v>281</v>
      </c>
      <c r="J727" s="545"/>
    </row>
    <row r="728" spans="1:10" ht="19.5" customHeight="1" thickBot="1" x14ac:dyDescent="0.3">
      <c r="A728" s="553"/>
      <c r="B728" s="555"/>
      <c r="C728" s="41">
        <v>53131626</v>
      </c>
      <c r="D728" s="42" t="s">
        <v>142</v>
      </c>
      <c r="E728" s="42" t="s">
        <v>87</v>
      </c>
      <c r="F728" s="167">
        <v>3</v>
      </c>
      <c r="G728" s="175">
        <v>750</v>
      </c>
      <c r="H728" s="133">
        <f t="shared" si="28"/>
        <v>2250</v>
      </c>
      <c r="I728" s="265" t="s">
        <v>281</v>
      </c>
      <c r="J728" s="545"/>
    </row>
    <row r="729" spans="1:10" ht="32.25" thickBot="1" x14ac:dyDescent="0.3">
      <c r="A729" s="554"/>
      <c r="B729" s="556"/>
      <c r="C729" s="65"/>
      <c r="D729" s="65"/>
      <c r="E729" s="441"/>
      <c r="F729" s="66"/>
      <c r="G729" s="71" t="s">
        <v>46</v>
      </c>
      <c r="H729" s="367">
        <f ca="1">SUM(H717:H728)</f>
        <v>89690</v>
      </c>
    </row>
    <row r="730" spans="1:10" ht="48" thickBot="1" x14ac:dyDescent="0.3">
      <c r="A730" s="26" t="s">
        <v>15</v>
      </c>
      <c r="B730" s="26" t="s">
        <v>16</v>
      </c>
      <c r="C730" s="27" t="s">
        <v>17</v>
      </c>
      <c r="D730" s="28" t="s">
        <v>18</v>
      </c>
      <c r="E730" s="28" t="s">
        <v>19</v>
      </c>
      <c r="F730" s="28" t="s">
        <v>20</v>
      </c>
      <c r="G730" s="28" t="s">
        <v>21</v>
      </c>
      <c r="H730" s="28" t="s">
        <v>22</v>
      </c>
    </row>
    <row r="731" spans="1:10" ht="48" thickBot="1" x14ac:dyDescent="0.3">
      <c r="A731" s="543">
        <v>47</v>
      </c>
      <c r="B731" s="544">
        <v>37</v>
      </c>
      <c r="C731" s="30" t="s">
        <v>138</v>
      </c>
      <c r="D731" s="31" t="s">
        <v>139</v>
      </c>
      <c r="E731" s="31" t="s">
        <v>54</v>
      </c>
      <c r="F731" s="31" t="s">
        <v>55</v>
      </c>
      <c r="G731" s="31" t="s">
        <v>52</v>
      </c>
      <c r="H731" s="31"/>
    </row>
    <row r="732" spans="1:10" ht="33" thickTop="1" thickBot="1" x14ac:dyDescent="0.3">
      <c r="A732" s="553"/>
      <c r="B732" s="555"/>
      <c r="C732" s="549" t="s">
        <v>27</v>
      </c>
      <c r="D732" s="33" t="s">
        <v>28</v>
      </c>
      <c r="E732" s="34">
        <v>44874</v>
      </c>
      <c r="F732" s="549" t="s">
        <v>29</v>
      </c>
      <c r="G732" s="33" t="s">
        <v>30</v>
      </c>
      <c r="H732" s="31" t="s">
        <v>31</v>
      </c>
    </row>
    <row r="733" spans="1:10" ht="20.25" customHeight="1" thickTop="1" thickBot="1" x14ac:dyDescent="0.3">
      <c r="A733" s="553"/>
      <c r="B733" s="555"/>
      <c r="C733" s="550"/>
      <c r="D733" s="33" t="s">
        <v>32</v>
      </c>
      <c r="E733" s="31">
        <v>4</v>
      </c>
      <c r="F733" s="550"/>
      <c r="G733" s="33" t="s">
        <v>33</v>
      </c>
      <c r="H733" s="69" t="s">
        <v>34</v>
      </c>
    </row>
    <row r="734" spans="1:10" ht="20.25" customHeight="1" thickTop="1" thickBot="1" x14ac:dyDescent="0.3">
      <c r="A734" s="553"/>
      <c r="B734" s="555"/>
      <c r="C734" s="550"/>
      <c r="D734" s="33" t="s">
        <v>35</v>
      </c>
      <c r="E734" s="34">
        <v>44881</v>
      </c>
      <c r="F734" s="550"/>
      <c r="G734" s="33" t="s">
        <v>36</v>
      </c>
      <c r="H734" s="69" t="s">
        <v>34</v>
      </c>
    </row>
    <row r="735" spans="1:10" ht="20.25" customHeight="1" thickTop="1" thickBot="1" x14ac:dyDescent="0.3">
      <c r="A735" s="553"/>
      <c r="B735" s="555"/>
      <c r="C735" s="551"/>
      <c r="D735" s="33" t="s">
        <v>32</v>
      </c>
      <c r="E735" s="31">
        <v>4</v>
      </c>
      <c r="F735" s="551"/>
      <c r="G735" s="33" t="s">
        <v>37</v>
      </c>
      <c r="H735" s="69" t="s">
        <v>34</v>
      </c>
    </row>
    <row r="736" spans="1:10" ht="20.25" customHeight="1" thickTop="1" thickBot="1" x14ac:dyDescent="0.3">
      <c r="A736" s="553"/>
      <c r="B736" s="555"/>
      <c r="C736" s="57"/>
      <c r="D736" s="57"/>
      <c r="E736" s="437"/>
      <c r="F736" s="57"/>
      <c r="G736" s="57"/>
      <c r="H736" s="57"/>
    </row>
    <row r="737" spans="1:9" ht="33" thickTop="1" thickBot="1" x14ac:dyDescent="0.3">
      <c r="A737" s="553"/>
      <c r="B737" s="555"/>
      <c r="C737" s="37" t="s">
        <v>38</v>
      </c>
      <c r="D737" s="38" t="s">
        <v>39</v>
      </c>
      <c r="E737" s="38" t="s">
        <v>40</v>
      </c>
      <c r="F737" s="38" t="s">
        <v>41</v>
      </c>
      <c r="G737" s="38" t="s">
        <v>42</v>
      </c>
      <c r="H737" s="38" t="s">
        <v>43</v>
      </c>
    </row>
    <row r="738" spans="1:9" ht="20.25" customHeight="1" thickTop="1" thickBot="1" x14ac:dyDescent="0.3">
      <c r="A738" s="553"/>
      <c r="B738" s="555"/>
      <c r="C738" s="41">
        <v>53131627</v>
      </c>
      <c r="D738" s="42" t="s">
        <v>140</v>
      </c>
      <c r="E738" s="42" t="s">
        <v>87</v>
      </c>
      <c r="F738" s="42">
        <v>27</v>
      </c>
      <c r="G738" s="70">
        <v>1100</v>
      </c>
      <c r="H738" s="70">
        <f>F738*G738</f>
        <v>29700</v>
      </c>
      <c r="I738" s="267" t="s">
        <v>45</v>
      </c>
    </row>
    <row r="739" spans="1:9" ht="19.5" customHeight="1" thickBot="1" x14ac:dyDescent="0.3">
      <c r="A739" s="553"/>
      <c r="B739" s="555"/>
      <c r="C739" s="41">
        <v>53131608</v>
      </c>
      <c r="D739" s="42" t="s">
        <v>141</v>
      </c>
      <c r="E739" s="42" t="s">
        <v>87</v>
      </c>
      <c r="F739" s="42">
        <v>19</v>
      </c>
      <c r="G739" s="70">
        <v>500</v>
      </c>
      <c r="H739" s="70">
        <f>F739*G739</f>
        <v>9500</v>
      </c>
      <c r="I739" s="267" t="s">
        <v>45</v>
      </c>
    </row>
    <row r="740" spans="1:9" ht="19.5" customHeight="1" thickBot="1" x14ac:dyDescent="0.3">
      <c r="A740" s="553"/>
      <c r="B740" s="555"/>
      <c r="C740" s="41">
        <v>53131626</v>
      </c>
      <c r="D740" s="42" t="s">
        <v>142</v>
      </c>
      <c r="E740" s="42" t="s">
        <v>87</v>
      </c>
      <c r="F740" s="42">
        <v>14</v>
      </c>
      <c r="G740" s="70">
        <v>750</v>
      </c>
      <c r="H740" s="70">
        <f>F740*G740</f>
        <v>10500</v>
      </c>
      <c r="I740" s="267" t="s">
        <v>45</v>
      </c>
    </row>
    <row r="741" spans="1:9" ht="32.25" thickBot="1" x14ac:dyDescent="0.3">
      <c r="A741" s="554"/>
      <c r="B741" s="556"/>
      <c r="C741" s="65"/>
      <c r="D741" s="65"/>
      <c r="E741" s="441"/>
      <c r="F741" s="66"/>
      <c r="G741" s="71" t="s">
        <v>46</v>
      </c>
      <c r="H741" s="367">
        <f>SUM(H738:H740)</f>
        <v>49700</v>
      </c>
    </row>
    <row r="742" spans="1:9" ht="19.5" thickBot="1" x14ac:dyDescent="0.3">
      <c r="A742" s="109"/>
      <c r="B742" s="110"/>
      <c r="C742" s="67"/>
      <c r="D742" s="68"/>
      <c r="E742" s="450"/>
      <c r="F742" s="68"/>
      <c r="G742" s="84"/>
      <c r="H742" s="85"/>
    </row>
    <row r="743" spans="1:9" s="111" customFormat="1" ht="48" thickBot="1" x14ac:dyDescent="0.3">
      <c r="A743" s="143" t="s">
        <v>15</v>
      </c>
      <c r="B743" s="507" t="s">
        <v>16</v>
      </c>
      <c r="C743" s="511" t="s">
        <v>17</v>
      </c>
      <c r="D743" s="512" t="s">
        <v>18</v>
      </c>
      <c r="E743" s="512" t="s">
        <v>19</v>
      </c>
      <c r="F743" s="512" t="s">
        <v>20</v>
      </c>
      <c r="G743" s="512" t="s">
        <v>21</v>
      </c>
      <c r="H743" s="513" t="s">
        <v>22</v>
      </c>
      <c r="I743" s="508" t="s">
        <v>244</v>
      </c>
    </row>
    <row r="744" spans="1:9" s="111" customFormat="1" ht="32.25" thickBot="1" x14ac:dyDescent="0.3">
      <c r="A744" s="565">
        <v>48</v>
      </c>
      <c r="B744" s="568">
        <v>37</v>
      </c>
      <c r="C744" s="388" t="s">
        <v>245</v>
      </c>
      <c r="D744" s="509" t="s">
        <v>246</v>
      </c>
      <c r="E744" s="509" t="s">
        <v>54</v>
      </c>
      <c r="F744" s="509" t="s">
        <v>25</v>
      </c>
      <c r="G744" s="509" t="s">
        <v>26</v>
      </c>
      <c r="H744" s="510"/>
      <c r="I744" s="271"/>
    </row>
    <row r="745" spans="1:9" s="111" customFormat="1" ht="33" thickTop="1" thickBot="1" x14ac:dyDescent="0.3">
      <c r="A745" s="566"/>
      <c r="B745" s="569"/>
      <c r="C745" s="571" t="s">
        <v>27</v>
      </c>
      <c r="D745" s="135" t="s">
        <v>28</v>
      </c>
      <c r="E745" s="137">
        <v>44866</v>
      </c>
      <c r="F745" s="571" t="s">
        <v>29</v>
      </c>
      <c r="G745" s="135" t="s">
        <v>30</v>
      </c>
      <c r="H745" s="136" t="s">
        <v>31</v>
      </c>
      <c r="I745" s="271"/>
    </row>
    <row r="746" spans="1:9" s="111" customFormat="1" ht="17.25" customHeight="1" thickTop="1" thickBot="1" x14ac:dyDescent="0.3">
      <c r="A746" s="566"/>
      <c r="B746" s="569"/>
      <c r="C746" s="572"/>
      <c r="D746" s="135" t="s">
        <v>32</v>
      </c>
      <c r="E746" s="135">
        <v>4</v>
      </c>
      <c r="F746" s="572"/>
      <c r="G746" s="135" t="s">
        <v>33</v>
      </c>
      <c r="H746" s="138" t="s">
        <v>34</v>
      </c>
      <c r="I746" s="271"/>
    </row>
    <row r="747" spans="1:9" s="111" customFormat="1" ht="17.25" customHeight="1" thickTop="1" thickBot="1" x14ac:dyDescent="0.3">
      <c r="A747" s="566"/>
      <c r="B747" s="569"/>
      <c r="C747" s="572"/>
      <c r="D747" s="135" t="s">
        <v>35</v>
      </c>
      <c r="E747" s="137">
        <v>44873</v>
      </c>
      <c r="F747" s="572"/>
      <c r="G747" s="135" t="s">
        <v>36</v>
      </c>
      <c r="H747" s="138" t="s">
        <v>34</v>
      </c>
      <c r="I747" s="271"/>
    </row>
    <row r="748" spans="1:9" s="111" customFormat="1" ht="17.25" customHeight="1" thickTop="1" thickBot="1" x14ac:dyDescent="0.3">
      <c r="A748" s="566"/>
      <c r="B748" s="569"/>
      <c r="C748" s="573"/>
      <c r="D748" s="135" t="s">
        <v>32</v>
      </c>
      <c r="E748" s="135">
        <v>4</v>
      </c>
      <c r="F748" s="573"/>
      <c r="G748" s="135" t="s">
        <v>37</v>
      </c>
      <c r="H748" s="138" t="s">
        <v>34</v>
      </c>
      <c r="I748" s="271"/>
    </row>
    <row r="749" spans="1:9" s="111" customFormat="1" ht="17.25" customHeight="1" thickTop="1" thickBot="1" x14ac:dyDescent="0.3">
      <c r="A749" s="566"/>
      <c r="B749" s="569"/>
      <c r="C749" s="139"/>
      <c r="D749" s="139"/>
      <c r="E749" s="451"/>
      <c r="F749" s="139"/>
      <c r="G749" s="139"/>
      <c r="H749" s="140"/>
      <c r="I749" s="271"/>
    </row>
    <row r="750" spans="1:9" s="111" customFormat="1" ht="33" thickTop="1" thickBot="1" x14ac:dyDescent="0.3">
      <c r="A750" s="566"/>
      <c r="B750" s="569"/>
      <c r="C750" s="134" t="s">
        <v>38</v>
      </c>
      <c r="D750" s="135" t="s">
        <v>39</v>
      </c>
      <c r="E750" s="135" t="s">
        <v>40</v>
      </c>
      <c r="F750" s="135" t="s">
        <v>41</v>
      </c>
      <c r="G750" s="135" t="s">
        <v>42</v>
      </c>
      <c r="H750" s="136" t="s">
        <v>43</v>
      </c>
      <c r="I750" s="271"/>
    </row>
    <row r="751" spans="1:9" s="111" customFormat="1" ht="17.25" customHeight="1" thickTop="1" thickBot="1" x14ac:dyDescent="0.3">
      <c r="A751" s="566"/>
      <c r="B751" s="569"/>
      <c r="C751" s="130">
        <v>10171504</v>
      </c>
      <c r="D751" s="131" t="s">
        <v>247</v>
      </c>
      <c r="E751" s="131" t="s">
        <v>248</v>
      </c>
      <c r="F751" s="311">
        <v>35</v>
      </c>
      <c r="G751" s="312">
        <v>1450</v>
      </c>
      <c r="H751" s="133">
        <f>F751*G751</f>
        <v>50750</v>
      </c>
      <c r="I751" s="269" t="s">
        <v>238</v>
      </c>
    </row>
    <row r="752" spans="1:9" s="111" customFormat="1" ht="16.5" customHeight="1" thickBot="1" x14ac:dyDescent="0.3">
      <c r="A752" s="566"/>
      <c r="B752" s="569"/>
      <c r="C752" s="215">
        <v>10171504</v>
      </c>
      <c r="D752" s="311" t="s">
        <v>247</v>
      </c>
      <c r="E752" s="75" t="s">
        <v>248</v>
      </c>
      <c r="F752" s="332">
        <v>40</v>
      </c>
      <c r="G752" s="333">
        <v>1431.25</v>
      </c>
      <c r="H752" s="324">
        <f t="shared" ref="H752:H759" si="29">F752*G752</f>
        <v>57250</v>
      </c>
      <c r="I752" s="269" t="s">
        <v>238</v>
      </c>
    </row>
    <row r="753" spans="1:10" s="111" customFormat="1" ht="16.5" customHeight="1" thickBot="1" x14ac:dyDescent="0.3">
      <c r="A753" s="566"/>
      <c r="B753" s="569"/>
      <c r="C753" s="130">
        <v>10171504</v>
      </c>
      <c r="D753" s="131" t="s">
        <v>247</v>
      </c>
      <c r="E753" s="328" t="s">
        <v>44</v>
      </c>
      <c r="F753" s="332">
        <v>100</v>
      </c>
      <c r="G753" s="333">
        <v>830</v>
      </c>
      <c r="H753" s="324">
        <f t="shared" si="29"/>
        <v>83000</v>
      </c>
      <c r="I753" s="150" t="s">
        <v>162</v>
      </c>
    </row>
    <row r="754" spans="1:10" s="111" customFormat="1" ht="16.5" customHeight="1" thickBot="1" x14ac:dyDescent="0.3">
      <c r="A754" s="566"/>
      <c r="B754" s="569"/>
      <c r="C754" s="331">
        <v>10171601</v>
      </c>
      <c r="D754" s="332" t="s">
        <v>391</v>
      </c>
      <c r="E754" s="311" t="s">
        <v>248</v>
      </c>
      <c r="F754" s="332">
        <v>100</v>
      </c>
      <c r="G754" s="333">
        <v>1100</v>
      </c>
      <c r="H754" s="133">
        <f t="shared" si="29"/>
        <v>110000</v>
      </c>
      <c r="I754" s="150" t="s">
        <v>162</v>
      </c>
    </row>
    <row r="755" spans="1:10" s="111" customFormat="1" ht="16.5" customHeight="1" thickBot="1" x14ac:dyDescent="0.3">
      <c r="A755" s="566"/>
      <c r="B755" s="569"/>
      <c r="C755" s="332">
        <v>10171603</v>
      </c>
      <c r="D755" s="332" t="s">
        <v>392</v>
      </c>
      <c r="E755" s="328" t="s">
        <v>44</v>
      </c>
      <c r="F755" s="332">
        <v>280</v>
      </c>
      <c r="G755" s="333">
        <v>125</v>
      </c>
      <c r="H755" s="133">
        <f t="shared" si="29"/>
        <v>35000</v>
      </c>
      <c r="I755" s="150" t="s">
        <v>162</v>
      </c>
    </row>
    <row r="756" spans="1:10" s="152" customFormat="1" ht="32.25" thickBot="1" x14ac:dyDescent="0.3">
      <c r="A756" s="566"/>
      <c r="B756" s="569"/>
      <c r="C756" s="118">
        <v>10171605</v>
      </c>
      <c r="D756" s="114" t="s">
        <v>269</v>
      </c>
      <c r="E756" s="311" t="s">
        <v>248</v>
      </c>
      <c r="F756" s="149">
        <v>180</v>
      </c>
      <c r="G756" s="179">
        <v>1580</v>
      </c>
      <c r="H756" s="133">
        <f t="shared" si="29"/>
        <v>284400</v>
      </c>
      <c r="I756" s="150" t="s">
        <v>162</v>
      </c>
    </row>
    <row r="757" spans="1:10" s="152" customFormat="1" ht="16.5" thickBot="1" x14ac:dyDescent="0.3">
      <c r="A757" s="566"/>
      <c r="B757" s="569"/>
      <c r="C757" s="130">
        <v>10171602</v>
      </c>
      <c r="D757" s="131" t="s">
        <v>393</v>
      </c>
      <c r="E757" s="328" t="s">
        <v>44</v>
      </c>
      <c r="F757" s="149">
        <v>200</v>
      </c>
      <c r="G757" s="179">
        <v>52</v>
      </c>
      <c r="H757" s="133">
        <f t="shared" si="29"/>
        <v>10400</v>
      </c>
      <c r="I757" s="150" t="s">
        <v>162</v>
      </c>
    </row>
    <row r="758" spans="1:10" s="152" customFormat="1" ht="16.5" thickBot="1" x14ac:dyDescent="0.3">
      <c r="A758" s="566"/>
      <c r="B758" s="569"/>
      <c r="C758" s="118">
        <v>10171604</v>
      </c>
      <c r="D758" s="114" t="s">
        <v>394</v>
      </c>
      <c r="E758" s="328" t="s">
        <v>44</v>
      </c>
      <c r="F758" s="149">
        <v>50</v>
      </c>
      <c r="G758" s="179">
        <v>240</v>
      </c>
      <c r="H758" s="133">
        <f t="shared" si="29"/>
        <v>12000</v>
      </c>
      <c r="I758" s="150" t="s">
        <v>162</v>
      </c>
    </row>
    <row r="759" spans="1:10" s="152" customFormat="1" ht="16.5" thickBot="1" x14ac:dyDescent="0.3">
      <c r="A759" s="566"/>
      <c r="B759" s="569"/>
      <c r="C759" s="130">
        <v>10171504</v>
      </c>
      <c r="D759" s="131" t="s">
        <v>247</v>
      </c>
      <c r="E759" s="131" t="s">
        <v>248</v>
      </c>
      <c r="F759" s="149">
        <v>1</v>
      </c>
      <c r="G759" s="179">
        <v>25000</v>
      </c>
      <c r="H759" s="133">
        <f t="shared" si="29"/>
        <v>25000</v>
      </c>
      <c r="I759" s="150" t="s">
        <v>281</v>
      </c>
    </row>
    <row r="760" spans="1:10" s="111" customFormat="1" ht="32.25" thickBot="1" x14ac:dyDescent="0.3">
      <c r="A760" s="567"/>
      <c r="B760" s="570"/>
      <c r="C760" s="141"/>
      <c r="D760" s="141"/>
      <c r="E760" s="452"/>
      <c r="F760" s="142"/>
      <c r="G760" s="373" t="s">
        <v>46</v>
      </c>
      <c r="H760" s="374">
        <f>SUM(H751:H759)</f>
        <v>667800</v>
      </c>
      <c r="I760" s="271"/>
    </row>
    <row r="761" spans="1:10" ht="19.5" thickBot="1" x14ac:dyDescent="0.3">
      <c r="A761" s="109"/>
      <c r="B761" s="110"/>
      <c r="C761" s="67"/>
      <c r="D761" s="68"/>
      <c r="E761" s="450"/>
      <c r="F761" s="68"/>
      <c r="G761" s="84"/>
      <c r="H761" s="85"/>
    </row>
    <row r="762" spans="1:10" s="111" customFormat="1" ht="48" thickBot="1" x14ac:dyDescent="0.3">
      <c r="A762" s="143" t="s">
        <v>15</v>
      </c>
      <c r="B762" s="143" t="s">
        <v>16</v>
      </c>
      <c r="C762" s="144" t="s">
        <v>17</v>
      </c>
      <c r="D762" s="145" t="s">
        <v>18</v>
      </c>
      <c r="E762" s="145" t="s">
        <v>19</v>
      </c>
      <c r="F762" s="145" t="s">
        <v>20</v>
      </c>
      <c r="G762" s="145" t="s">
        <v>21</v>
      </c>
      <c r="H762" s="146" t="s">
        <v>22</v>
      </c>
      <c r="I762" s="271"/>
    </row>
    <row r="763" spans="1:10" s="111" customFormat="1" ht="48" thickBot="1" x14ac:dyDescent="0.3">
      <c r="A763" s="565">
        <v>49</v>
      </c>
      <c r="B763" s="568">
        <v>37</v>
      </c>
      <c r="C763" s="134" t="s">
        <v>249</v>
      </c>
      <c r="D763" s="135" t="s">
        <v>250</v>
      </c>
      <c r="E763" s="135" t="s">
        <v>54</v>
      </c>
      <c r="F763" s="135" t="s">
        <v>25</v>
      </c>
      <c r="G763" s="135" t="s">
        <v>26</v>
      </c>
      <c r="H763" s="136"/>
      <c r="I763" s="271"/>
      <c r="J763" s="147"/>
    </row>
    <row r="764" spans="1:10" s="111" customFormat="1" ht="33" thickTop="1" thickBot="1" x14ac:dyDescent="0.3">
      <c r="A764" s="566"/>
      <c r="B764" s="569"/>
      <c r="C764" s="571" t="s">
        <v>27</v>
      </c>
      <c r="D764" s="135" t="s">
        <v>28</v>
      </c>
      <c r="E764" s="137">
        <v>44866</v>
      </c>
      <c r="F764" s="571" t="s">
        <v>29</v>
      </c>
      <c r="G764" s="135" t="s">
        <v>30</v>
      </c>
      <c r="H764" s="136" t="s">
        <v>31</v>
      </c>
      <c r="I764" s="271"/>
    </row>
    <row r="765" spans="1:10" s="111" customFormat="1" ht="17.25" customHeight="1" thickTop="1" thickBot="1" x14ac:dyDescent="0.3">
      <c r="A765" s="566"/>
      <c r="B765" s="569"/>
      <c r="C765" s="572"/>
      <c r="D765" s="135" t="s">
        <v>32</v>
      </c>
      <c r="E765" s="135">
        <v>4</v>
      </c>
      <c r="F765" s="572"/>
      <c r="G765" s="135" t="s">
        <v>33</v>
      </c>
      <c r="H765" s="138" t="s">
        <v>34</v>
      </c>
      <c r="I765" s="271"/>
    </row>
    <row r="766" spans="1:10" s="111" customFormat="1" ht="17.25" customHeight="1" thickTop="1" thickBot="1" x14ac:dyDescent="0.3">
      <c r="A766" s="566"/>
      <c r="B766" s="569"/>
      <c r="C766" s="572"/>
      <c r="D766" s="135" t="s">
        <v>35</v>
      </c>
      <c r="E766" s="137">
        <v>44873</v>
      </c>
      <c r="F766" s="572"/>
      <c r="G766" s="135" t="s">
        <v>36</v>
      </c>
      <c r="H766" s="138" t="s">
        <v>34</v>
      </c>
      <c r="I766" s="271"/>
    </row>
    <row r="767" spans="1:10" s="111" customFormat="1" ht="17.25" customHeight="1" thickTop="1" thickBot="1" x14ac:dyDescent="0.3">
      <c r="A767" s="566"/>
      <c r="B767" s="569"/>
      <c r="C767" s="573"/>
      <c r="D767" s="135" t="s">
        <v>32</v>
      </c>
      <c r="E767" s="135">
        <v>4</v>
      </c>
      <c r="F767" s="573"/>
      <c r="G767" s="135" t="s">
        <v>37</v>
      </c>
      <c r="H767" s="138" t="s">
        <v>34</v>
      </c>
      <c r="I767" s="271"/>
    </row>
    <row r="768" spans="1:10" s="111" customFormat="1" ht="17.25" customHeight="1" thickTop="1" thickBot="1" x14ac:dyDescent="0.3">
      <c r="A768" s="566"/>
      <c r="B768" s="569"/>
      <c r="C768" s="139"/>
      <c r="D768" s="139"/>
      <c r="E768" s="451"/>
      <c r="F768" s="139"/>
      <c r="G768" s="139"/>
      <c r="H768" s="140"/>
      <c r="I768" s="271"/>
    </row>
    <row r="769" spans="1:9" s="111" customFormat="1" ht="33" thickTop="1" thickBot="1" x14ac:dyDescent="0.3">
      <c r="A769" s="566"/>
      <c r="B769" s="569"/>
      <c r="C769" s="134" t="s">
        <v>38</v>
      </c>
      <c r="D769" s="135" t="s">
        <v>39</v>
      </c>
      <c r="E769" s="135" t="s">
        <v>40</v>
      </c>
      <c r="F769" s="135" t="s">
        <v>41</v>
      </c>
      <c r="G769" s="135" t="s">
        <v>42</v>
      </c>
      <c r="H769" s="136" t="s">
        <v>43</v>
      </c>
      <c r="I769" s="271"/>
    </row>
    <row r="770" spans="1:9" s="111" customFormat="1" ht="17.25" customHeight="1" thickTop="1" thickBot="1" x14ac:dyDescent="0.3">
      <c r="A770" s="566"/>
      <c r="B770" s="569"/>
      <c r="C770" s="130">
        <v>10191509</v>
      </c>
      <c r="D770" s="131" t="s">
        <v>251</v>
      </c>
      <c r="E770" s="131" t="s">
        <v>252</v>
      </c>
      <c r="F770" s="131">
        <v>4</v>
      </c>
      <c r="G770" s="112">
        <v>1320</v>
      </c>
      <c r="H770" s="133">
        <f>F770*G770</f>
        <v>5280</v>
      </c>
      <c r="I770" s="269" t="s">
        <v>238</v>
      </c>
    </row>
    <row r="771" spans="1:9" s="111" customFormat="1" ht="16.5" customHeight="1" thickBot="1" x14ac:dyDescent="0.3">
      <c r="A771" s="566"/>
      <c r="B771" s="569"/>
      <c r="C771" s="130">
        <v>10191509</v>
      </c>
      <c r="D771" s="131" t="s">
        <v>251</v>
      </c>
      <c r="E771" s="131" t="s">
        <v>252</v>
      </c>
      <c r="F771" s="131">
        <v>3</v>
      </c>
      <c r="G771" s="112">
        <v>895</v>
      </c>
      <c r="H771" s="133">
        <f t="shared" ref="H771:H797" si="30">F771*G771</f>
        <v>2685</v>
      </c>
      <c r="I771" s="269" t="s">
        <v>238</v>
      </c>
    </row>
    <row r="772" spans="1:9" s="111" customFormat="1" ht="16.5" customHeight="1" thickBot="1" x14ac:dyDescent="0.3">
      <c r="A772" s="566"/>
      <c r="B772" s="569"/>
      <c r="C772" s="130">
        <v>10191509</v>
      </c>
      <c r="D772" s="131" t="s">
        <v>251</v>
      </c>
      <c r="E772" s="131" t="s">
        <v>44</v>
      </c>
      <c r="F772" s="131">
        <v>3</v>
      </c>
      <c r="G772" s="112">
        <v>2865</v>
      </c>
      <c r="H772" s="133">
        <f t="shared" si="30"/>
        <v>8595</v>
      </c>
      <c r="I772" s="269" t="s">
        <v>238</v>
      </c>
    </row>
    <row r="773" spans="1:9" s="111" customFormat="1" ht="16.5" customHeight="1" thickBot="1" x14ac:dyDescent="0.3">
      <c r="A773" s="566"/>
      <c r="B773" s="569"/>
      <c r="C773" s="130">
        <v>10191509</v>
      </c>
      <c r="D773" s="131" t="s">
        <v>251</v>
      </c>
      <c r="E773" s="131" t="s">
        <v>44</v>
      </c>
      <c r="F773" s="131">
        <v>3</v>
      </c>
      <c r="G773" s="112">
        <v>250</v>
      </c>
      <c r="H773" s="133">
        <f t="shared" si="30"/>
        <v>750</v>
      </c>
      <c r="I773" s="269" t="s">
        <v>238</v>
      </c>
    </row>
    <row r="774" spans="1:9" s="111" customFormat="1" ht="16.5" customHeight="1" thickBot="1" x14ac:dyDescent="0.3">
      <c r="A774" s="566"/>
      <c r="B774" s="569"/>
      <c r="C774" s="130">
        <v>10191509</v>
      </c>
      <c r="D774" s="131" t="s">
        <v>251</v>
      </c>
      <c r="E774" s="131" t="s">
        <v>44</v>
      </c>
      <c r="F774" s="131">
        <v>25</v>
      </c>
      <c r="G774" s="112">
        <v>350</v>
      </c>
      <c r="H774" s="133">
        <f t="shared" si="30"/>
        <v>8750</v>
      </c>
      <c r="I774" s="269" t="s">
        <v>238</v>
      </c>
    </row>
    <row r="775" spans="1:9" s="111" customFormat="1" ht="16.5" customHeight="1" thickBot="1" x14ac:dyDescent="0.3">
      <c r="A775" s="566"/>
      <c r="B775" s="569"/>
      <c r="C775" s="130">
        <v>10191509</v>
      </c>
      <c r="D775" s="131" t="s">
        <v>251</v>
      </c>
      <c r="E775" s="131" t="s">
        <v>253</v>
      </c>
      <c r="F775" s="131">
        <v>4</v>
      </c>
      <c r="G775" s="112">
        <v>690</v>
      </c>
      <c r="H775" s="133">
        <f t="shared" si="30"/>
        <v>2760</v>
      </c>
      <c r="I775" s="269" t="s">
        <v>238</v>
      </c>
    </row>
    <row r="776" spans="1:9" s="111" customFormat="1" ht="16.5" customHeight="1" thickBot="1" x14ac:dyDescent="0.3">
      <c r="A776" s="566"/>
      <c r="B776" s="569"/>
      <c r="C776" s="130">
        <v>10191509</v>
      </c>
      <c r="D776" s="131" t="s">
        <v>251</v>
      </c>
      <c r="E776" s="131" t="s">
        <v>253</v>
      </c>
      <c r="F776" s="131">
        <v>3</v>
      </c>
      <c r="G776" s="112">
        <v>580</v>
      </c>
      <c r="H776" s="133">
        <f t="shared" si="30"/>
        <v>1740</v>
      </c>
      <c r="I776" s="269" t="s">
        <v>238</v>
      </c>
    </row>
    <row r="777" spans="1:9" s="111" customFormat="1" ht="16.5" customHeight="1" thickBot="1" x14ac:dyDescent="0.3">
      <c r="A777" s="566"/>
      <c r="B777" s="569"/>
      <c r="C777" s="130">
        <v>10191509</v>
      </c>
      <c r="D777" s="131" t="s">
        <v>251</v>
      </c>
      <c r="E777" s="131" t="s">
        <v>252</v>
      </c>
      <c r="F777" s="131">
        <v>2</v>
      </c>
      <c r="G777" s="112">
        <v>900</v>
      </c>
      <c r="H777" s="133">
        <f t="shared" si="30"/>
        <v>1800</v>
      </c>
      <c r="I777" s="269" t="s">
        <v>238</v>
      </c>
    </row>
    <row r="778" spans="1:9" s="111" customFormat="1" ht="16.5" customHeight="1" thickBot="1" x14ac:dyDescent="0.3">
      <c r="A778" s="566"/>
      <c r="B778" s="569"/>
      <c r="C778" s="130">
        <v>10191509</v>
      </c>
      <c r="D778" s="131" t="s">
        <v>251</v>
      </c>
      <c r="E778" s="131" t="s">
        <v>252</v>
      </c>
      <c r="F778" s="131">
        <v>4</v>
      </c>
      <c r="G778" s="112">
        <v>2200</v>
      </c>
      <c r="H778" s="133">
        <f t="shared" si="30"/>
        <v>8800</v>
      </c>
      <c r="I778" s="269" t="s">
        <v>238</v>
      </c>
    </row>
    <row r="779" spans="1:9" s="111" customFormat="1" ht="16.5" customHeight="1" thickBot="1" x14ac:dyDescent="0.3">
      <c r="A779" s="566"/>
      <c r="B779" s="569"/>
      <c r="C779" s="130">
        <v>10191509</v>
      </c>
      <c r="D779" s="131" t="s">
        <v>251</v>
      </c>
      <c r="E779" s="131" t="s">
        <v>252</v>
      </c>
      <c r="F779" s="131">
        <v>4</v>
      </c>
      <c r="G779" s="112">
        <v>2100</v>
      </c>
      <c r="H779" s="133">
        <f t="shared" si="30"/>
        <v>8400</v>
      </c>
      <c r="I779" s="269" t="s">
        <v>238</v>
      </c>
    </row>
    <row r="780" spans="1:9" s="111" customFormat="1" ht="16.5" customHeight="1" thickBot="1" x14ac:dyDescent="0.3">
      <c r="A780" s="566"/>
      <c r="B780" s="569"/>
      <c r="C780" s="130">
        <v>10191509</v>
      </c>
      <c r="D780" s="131" t="s">
        <v>251</v>
      </c>
      <c r="E780" s="131" t="s">
        <v>252</v>
      </c>
      <c r="F780" s="131">
        <v>3</v>
      </c>
      <c r="G780" s="112">
        <v>880</v>
      </c>
      <c r="H780" s="133">
        <f t="shared" si="30"/>
        <v>2640</v>
      </c>
      <c r="I780" s="269" t="s">
        <v>238</v>
      </c>
    </row>
    <row r="781" spans="1:9" s="111" customFormat="1" ht="16.5" customHeight="1" thickBot="1" x14ac:dyDescent="0.3">
      <c r="A781" s="566"/>
      <c r="B781" s="569"/>
      <c r="C781" s="130">
        <v>10191509</v>
      </c>
      <c r="D781" s="131" t="s">
        <v>251</v>
      </c>
      <c r="E781" s="131" t="s">
        <v>252</v>
      </c>
      <c r="F781" s="131">
        <v>2</v>
      </c>
      <c r="G781" s="112">
        <v>2300</v>
      </c>
      <c r="H781" s="133">
        <f t="shared" si="30"/>
        <v>4600</v>
      </c>
      <c r="I781" s="269" t="s">
        <v>238</v>
      </c>
    </row>
    <row r="782" spans="1:9" s="111" customFormat="1" ht="16.5" customHeight="1" thickBot="1" x14ac:dyDescent="0.3">
      <c r="A782" s="566"/>
      <c r="B782" s="569"/>
      <c r="C782" s="130">
        <v>10191509</v>
      </c>
      <c r="D782" s="131" t="s">
        <v>251</v>
      </c>
      <c r="E782" s="131" t="s">
        <v>252</v>
      </c>
      <c r="F782" s="131">
        <v>2</v>
      </c>
      <c r="G782" s="112">
        <v>2500</v>
      </c>
      <c r="H782" s="133">
        <f t="shared" si="30"/>
        <v>5000</v>
      </c>
      <c r="I782" s="269" t="s">
        <v>238</v>
      </c>
    </row>
    <row r="783" spans="1:9" s="111" customFormat="1" ht="16.5" customHeight="1" thickBot="1" x14ac:dyDescent="0.3">
      <c r="A783" s="566"/>
      <c r="B783" s="569"/>
      <c r="C783" s="130">
        <v>10191509</v>
      </c>
      <c r="D783" s="131" t="s">
        <v>251</v>
      </c>
      <c r="E783" s="131" t="s">
        <v>252</v>
      </c>
      <c r="F783" s="131">
        <v>3</v>
      </c>
      <c r="G783" s="112">
        <v>780</v>
      </c>
      <c r="H783" s="133">
        <f t="shared" si="30"/>
        <v>2340</v>
      </c>
      <c r="I783" s="269" t="s">
        <v>238</v>
      </c>
    </row>
    <row r="784" spans="1:9" s="111" customFormat="1" ht="16.5" customHeight="1" thickBot="1" x14ac:dyDescent="0.3">
      <c r="A784" s="566"/>
      <c r="B784" s="569"/>
      <c r="C784" s="130">
        <v>10191509</v>
      </c>
      <c r="D784" s="131" t="s">
        <v>251</v>
      </c>
      <c r="E784" s="131" t="s">
        <v>252</v>
      </c>
      <c r="F784" s="131">
        <v>4</v>
      </c>
      <c r="G784" s="112">
        <v>350</v>
      </c>
      <c r="H784" s="133">
        <f t="shared" si="30"/>
        <v>1400</v>
      </c>
      <c r="I784" s="269" t="s">
        <v>238</v>
      </c>
    </row>
    <row r="785" spans="1:10" s="111" customFormat="1" ht="16.5" customHeight="1" thickBot="1" x14ac:dyDescent="0.3">
      <c r="A785" s="566"/>
      <c r="B785" s="569"/>
      <c r="C785" s="130">
        <v>10191509</v>
      </c>
      <c r="D785" s="131" t="s">
        <v>251</v>
      </c>
      <c r="E785" s="131" t="s">
        <v>252</v>
      </c>
      <c r="F785" s="131">
        <v>2</v>
      </c>
      <c r="G785" s="112">
        <v>2000</v>
      </c>
      <c r="H785" s="133">
        <f t="shared" si="30"/>
        <v>4000</v>
      </c>
      <c r="I785" s="269" t="s">
        <v>238</v>
      </c>
    </row>
    <row r="786" spans="1:10" s="111" customFormat="1" ht="16.5" customHeight="1" thickBot="1" x14ac:dyDescent="0.3">
      <c r="A786" s="566"/>
      <c r="B786" s="569"/>
      <c r="C786" s="130">
        <v>10191509</v>
      </c>
      <c r="D786" s="131" t="s">
        <v>251</v>
      </c>
      <c r="E786" s="131" t="s">
        <v>252</v>
      </c>
      <c r="F786" s="131">
        <v>2</v>
      </c>
      <c r="G786" s="112">
        <v>2280</v>
      </c>
      <c r="H786" s="133">
        <f t="shared" si="30"/>
        <v>4560</v>
      </c>
      <c r="I786" s="269" t="s">
        <v>238</v>
      </c>
    </row>
    <row r="787" spans="1:10" s="111" customFormat="1" ht="16.5" customHeight="1" thickBot="1" x14ac:dyDescent="0.3">
      <c r="A787" s="566"/>
      <c r="B787" s="569"/>
      <c r="C787" s="130">
        <v>10191509</v>
      </c>
      <c r="D787" s="131" t="s">
        <v>251</v>
      </c>
      <c r="E787" s="131" t="s">
        <v>149</v>
      </c>
      <c r="F787" s="131">
        <v>2</v>
      </c>
      <c r="G787" s="112">
        <v>1450</v>
      </c>
      <c r="H787" s="133">
        <f t="shared" si="30"/>
        <v>2900</v>
      </c>
      <c r="I787" s="269" t="s">
        <v>238</v>
      </c>
    </row>
    <row r="788" spans="1:10" s="111" customFormat="1" ht="16.5" customHeight="1" thickBot="1" x14ac:dyDescent="0.3">
      <c r="A788" s="566"/>
      <c r="B788" s="569"/>
      <c r="C788" s="130">
        <v>10191509</v>
      </c>
      <c r="D788" s="131" t="s">
        <v>251</v>
      </c>
      <c r="E788" s="131" t="s">
        <v>149</v>
      </c>
      <c r="F788" s="131">
        <v>10</v>
      </c>
      <c r="G788" s="112">
        <v>1250</v>
      </c>
      <c r="H788" s="133">
        <f t="shared" si="30"/>
        <v>12500</v>
      </c>
      <c r="I788" s="269" t="s">
        <v>238</v>
      </c>
    </row>
    <row r="789" spans="1:10" s="111" customFormat="1" ht="16.5" customHeight="1" thickBot="1" x14ac:dyDescent="0.3">
      <c r="A789" s="566"/>
      <c r="B789" s="569"/>
      <c r="C789" s="130">
        <v>10191509</v>
      </c>
      <c r="D789" s="131" t="s">
        <v>251</v>
      </c>
      <c r="E789" s="131" t="s">
        <v>149</v>
      </c>
      <c r="F789" s="131">
        <v>4</v>
      </c>
      <c r="G789" s="112">
        <v>2875</v>
      </c>
      <c r="H789" s="133">
        <f t="shared" si="30"/>
        <v>11500</v>
      </c>
      <c r="I789" s="269" t="s">
        <v>238</v>
      </c>
    </row>
    <row r="790" spans="1:10" s="111" customFormat="1" ht="16.5" customHeight="1" thickBot="1" x14ac:dyDescent="0.3">
      <c r="A790" s="566"/>
      <c r="B790" s="569"/>
      <c r="C790" s="130">
        <v>10191509</v>
      </c>
      <c r="D790" s="131" t="s">
        <v>251</v>
      </c>
      <c r="E790" s="131" t="s">
        <v>149</v>
      </c>
      <c r="F790" s="131">
        <v>10</v>
      </c>
      <c r="G790" s="112">
        <v>780</v>
      </c>
      <c r="H790" s="133">
        <f t="shared" si="30"/>
        <v>7800</v>
      </c>
      <c r="I790" s="269" t="s">
        <v>238</v>
      </c>
    </row>
    <row r="791" spans="1:10" s="111" customFormat="1" ht="16.5" customHeight="1" thickBot="1" x14ac:dyDescent="0.3">
      <c r="A791" s="566"/>
      <c r="B791" s="569"/>
      <c r="C791" s="130">
        <v>10191509</v>
      </c>
      <c r="D791" s="131" t="s">
        <v>251</v>
      </c>
      <c r="E791" s="131" t="s">
        <v>253</v>
      </c>
      <c r="F791" s="131">
        <v>3</v>
      </c>
      <c r="G791" s="112">
        <v>5800</v>
      </c>
      <c r="H791" s="133">
        <f t="shared" si="30"/>
        <v>17400</v>
      </c>
      <c r="I791" s="269" t="s">
        <v>238</v>
      </c>
    </row>
    <row r="792" spans="1:10" s="111" customFormat="1" ht="16.5" customHeight="1" thickBot="1" x14ac:dyDescent="0.3">
      <c r="A792" s="566"/>
      <c r="B792" s="569"/>
      <c r="C792" s="130">
        <v>10171702</v>
      </c>
      <c r="D792" s="131" t="s">
        <v>254</v>
      </c>
      <c r="E792" s="131" t="s">
        <v>253</v>
      </c>
      <c r="F792" s="131">
        <v>3</v>
      </c>
      <c r="G792" s="112">
        <v>1600</v>
      </c>
      <c r="H792" s="133">
        <f t="shared" si="30"/>
        <v>4800</v>
      </c>
      <c r="I792" s="269" t="s">
        <v>238</v>
      </c>
    </row>
    <row r="793" spans="1:10" s="111" customFormat="1" ht="16.5" customHeight="1" thickBot="1" x14ac:dyDescent="0.3">
      <c r="A793" s="566"/>
      <c r="B793" s="569"/>
      <c r="C793" s="130">
        <v>10171701</v>
      </c>
      <c r="D793" s="131" t="s">
        <v>255</v>
      </c>
      <c r="E793" s="131" t="s">
        <v>87</v>
      </c>
      <c r="F793" s="131">
        <v>3</v>
      </c>
      <c r="G793" s="112">
        <v>13000</v>
      </c>
      <c r="H793" s="133">
        <f t="shared" si="30"/>
        <v>39000</v>
      </c>
      <c r="I793" s="269" t="s">
        <v>238</v>
      </c>
    </row>
    <row r="794" spans="1:10" s="152" customFormat="1" ht="16.5" thickBot="1" x14ac:dyDescent="0.3">
      <c r="A794" s="566"/>
      <c r="B794" s="569"/>
      <c r="C794" s="118">
        <v>10171701</v>
      </c>
      <c r="D794" s="114" t="s">
        <v>255</v>
      </c>
      <c r="E794" s="149" t="s">
        <v>270</v>
      </c>
      <c r="F794" s="149">
        <v>540</v>
      </c>
      <c r="G794" s="179">
        <v>310</v>
      </c>
      <c r="H794" s="133">
        <f t="shared" si="30"/>
        <v>167400</v>
      </c>
      <c r="I794" s="150" t="s">
        <v>162</v>
      </c>
    </row>
    <row r="795" spans="1:10" s="152" customFormat="1" ht="16.5" thickBot="1" x14ac:dyDescent="0.3">
      <c r="A795" s="566"/>
      <c r="B795" s="569"/>
      <c r="C795" s="118">
        <v>10191509</v>
      </c>
      <c r="D795" s="114" t="s">
        <v>251</v>
      </c>
      <c r="E795" s="149" t="s">
        <v>268</v>
      </c>
      <c r="F795" s="149">
        <v>80</v>
      </c>
      <c r="G795" s="179">
        <v>1640</v>
      </c>
      <c r="H795" s="133">
        <f t="shared" si="30"/>
        <v>131200</v>
      </c>
      <c r="I795" s="150" t="s">
        <v>162</v>
      </c>
    </row>
    <row r="796" spans="1:10" s="152" customFormat="1" ht="16.5" thickBot="1" x14ac:dyDescent="0.3">
      <c r="A796" s="566"/>
      <c r="B796" s="569"/>
      <c r="C796" s="118">
        <v>10171702</v>
      </c>
      <c r="D796" s="114" t="s">
        <v>254</v>
      </c>
      <c r="E796" s="149" t="s">
        <v>268</v>
      </c>
      <c r="F796" s="149">
        <v>80</v>
      </c>
      <c r="G796" s="179">
        <v>1400</v>
      </c>
      <c r="H796" s="133">
        <f t="shared" si="30"/>
        <v>112000</v>
      </c>
      <c r="I796" s="150" t="s">
        <v>162</v>
      </c>
    </row>
    <row r="797" spans="1:10" ht="19.5" customHeight="1" thickBot="1" x14ac:dyDescent="0.3">
      <c r="A797" s="566"/>
      <c r="B797" s="569"/>
      <c r="C797" s="166">
        <v>10171701</v>
      </c>
      <c r="D797" s="167" t="s">
        <v>255</v>
      </c>
      <c r="E797" s="167" t="s">
        <v>44</v>
      </c>
      <c r="F797" s="167">
        <v>1</v>
      </c>
      <c r="G797" s="175">
        <v>50000</v>
      </c>
      <c r="H797" s="133">
        <f t="shared" si="30"/>
        <v>50000</v>
      </c>
      <c r="I797" s="219" t="s">
        <v>281</v>
      </c>
      <c r="J797" s="178"/>
    </row>
    <row r="798" spans="1:10" s="111" customFormat="1" ht="32.25" thickBot="1" x14ac:dyDescent="0.3">
      <c r="A798" s="567"/>
      <c r="B798" s="570"/>
      <c r="C798" s="514"/>
      <c r="D798" s="514"/>
      <c r="E798" s="515"/>
      <c r="F798" s="516"/>
      <c r="G798" s="517" t="s">
        <v>46</v>
      </c>
      <c r="H798" s="518">
        <f>SUM(H770:H797)</f>
        <v>630600</v>
      </c>
      <c r="I798" s="271"/>
    </row>
    <row r="799" spans="1:10" s="111" customFormat="1" ht="48" thickBot="1" x14ac:dyDescent="0.3">
      <c r="A799" s="143" t="s">
        <v>15</v>
      </c>
      <c r="B799" s="507" t="s">
        <v>16</v>
      </c>
      <c r="C799" s="511" t="s">
        <v>17</v>
      </c>
      <c r="D799" s="512" t="s">
        <v>18</v>
      </c>
      <c r="E799" s="512" t="s">
        <v>19</v>
      </c>
      <c r="F799" s="512" t="s">
        <v>20</v>
      </c>
      <c r="G799" s="512" t="s">
        <v>21</v>
      </c>
      <c r="H799" s="513" t="s">
        <v>22</v>
      </c>
      <c r="I799" s="508"/>
    </row>
    <row r="800" spans="1:10" s="111" customFormat="1" ht="63.75" thickBot="1" x14ac:dyDescent="0.3">
      <c r="A800" s="565">
        <v>50</v>
      </c>
      <c r="B800" s="568">
        <v>37</v>
      </c>
      <c r="C800" s="388" t="s">
        <v>256</v>
      </c>
      <c r="D800" s="509" t="s">
        <v>397</v>
      </c>
      <c r="E800" s="509" t="s">
        <v>54</v>
      </c>
      <c r="F800" s="509" t="s">
        <v>55</v>
      </c>
      <c r="G800" s="509" t="s">
        <v>26</v>
      </c>
      <c r="H800" s="510"/>
      <c r="I800" s="271"/>
    </row>
    <row r="801" spans="1:9" s="111" customFormat="1" ht="33" thickTop="1" thickBot="1" x14ac:dyDescent="0.3">
      <c r="A801" s="574"/>
      <c r="B801" s="569"/>
      <c r="C801" s="571" t="s">
        <v>27</v>
      </c>
      <c r="D801" s="135" t="s">
        <v>28</v>
      </c>
      <c r="E801" s="137">
        <v>44790</v>
      </c>
      <c r="F801" s="571" t="s">
        <v>29</v>
      </c>
      <c r="G801" s="135" t="s">
        <v>30</v>
      </c>
      <c r="H801" s="136" t="s">
        <v>31</v>
      </c>
      <c r="I801" s="271"/>
    </row>
    <row r="802" spans="1:9" s="111" customFormat="1" ht="17.25" thickTop="1" thickBot="1" x14ac:dyDescent="0.3">
      <c r="A802" s="574"/>
      <c r="B802" s="569"/>
      <c r="C802" s="572"/>
      <c r="D802" s="135" t="s">
        <v>32</v>
      </c>
      <c r="E802" s="135">
        <v>3</v>
      </c>
      <c r="F802" s="572"/>
      <c r="G802" s="135" t="s">
        <v>33</v>
      </c>
      <c r="H802" s="138" t="s">
        <v>34</v>
      </c>
      <c r="I802" s="271"/>
    </row>
    <row r="803" spans="1:9" s="111" customFormat="1" ht="17.25" thickTop="1" thickBot="1" x14ac:dyDescent="0.3">
      <c r="A803" s="574"/>
      <c r="B803" s="569"/>
      <c r="C803" s="572"/>
      <c r="D803" s="135" t="s">
        <v>35</v>
      </c>
      <c r="E803" s="137">
        <v>44797</v>
      </c>
      <c r="F803" s="572"/>
      <c r="G803" s="135" t="s">
        <v>36</v>
      </c>
      <c r="H803" s="138" t="s">
        <v>34</v>
      </c>
      <c r="I803" s="271"/>
    </row>
    <row r="804" spans="1:9" s="111" customFormat="1" ht="33" thickTop="1" thickBot="1" x14ac:dyDescent="0.3">
      <c r="A804" s="574"/>
      <c r="B804" s="569"/>
      <c r="C804" s="573"/>
      <c r="D804" s="135" t="s">
        <v>32</v>
      </c>
      <c r="E804" s="135">
        <v>3</v>
      </c>
      <c r="F804" s="573"/>
      <c r="G804" s="135" t="s">
        <v>37</v>
      </c>
      <c r="H804" s="138" t="s">
        <v>34</v>
      </c>
      <c r="I804" s="271"/>
    </row>
    <row r="805" spans="1:9" s="111" customFormat="1" ht="17.25" thickTop="1" thickBot="1" x14ac:dyDescent="0.3">
      <c r="A805" s="574"/>
      <c r="B805" s="569"/>
      <c r="C805" s="139"/>
      <c r="D805" s="139"/>
      <c r="E805" s="451"/>
      <c r="F805" s="139"/>
      <c r="G805" s="139"/>
      <c r="H805" s="140"/>
      <c r="I805" s="271"/>
    </row>
    <row r="806" spans="1:9" s="111" customFormat="1" ht="33" thickTop="1" thickBot="1" x14ac:dyDescent="0.3">
      <c r="A806" s="574"/>
      <c r="B806" s="569"/>
      <c r="C806" s="134" t="s">
        <v>38</v>
      </c>
      <c r="D806" s="135" t="s">
        <v>39</v>
      </c>
      <c r="E806" s="135" t="s">
        <v>40</v>
      </c>
      <c r="F806" s="135" t="s">
        <v>41</v>
      </c>
      <c r="G806" s="135" t="s">
        <v>42</v>
      </c>
      <c r="H806" s="136" t="s">
        <v>43</v>
      </c>
      <c r="I806" s="271"/>
    </row>
    <row r="807" spans="1:9" s="111" customFormat="1" ht="17.25" thickTop="1" thickBot="1" x14ac:dyDescent="0.3">
      <c r="A807" s="574"/>
      <c r="B807" s="569"/>
      <c r="C807" s="130">
        <v>31211504</v>
      </c>
      <c r="D807" s="131" t="s">
        <v>395</v>
      </c>
      <c r="E807" s="131" t="s">
        <v>44</v>
      </c>
      <c r="F807" s="131">
        <v>12</v>
      </c>
      <c r="G807" s="112">
        <v>6500</v>
      </c>
      <c r="H807" s="133">
        <f>F807*G807</f>
        <v>78000</v>
      </c>
      <c r="I807" s="269" t="s">
        <v>228</v>
      </c>
    </row>
    <row r="808" spans="1:9" s="111" customFormat="1" ht="16.5" thickBot="1" x14ac:dyDescent="0.3">
      <c r="A808" s="574"/>
      <c r="B808" s="569"/>
      <c r="C808" s="334">
        <v>31211502</v>
      </c>
      <c r="D808" s="75" t="s">
        <v>396</v>
      </c>
      <c r="E808" s="131" t="s">
        <v>44</v>
      </c>
      <c r="F808" s="311">
        <v>4</v>
      </c>
      <c r="G808" s="112">
        <v>6210</v>
      </c>
      <c r="H808" s="133">
        <f>F808*G808</f>
        <v>24840</v>
      </c>
      <c r="I808" s="269" t="s">
        <v>238</v>
      </c>
    </row>
    <row r="809" spans="1:9" s="111" customFormat="1" ht="32.25" thickBot="1" x14ac:dyDescent="0.3">
      <c r="A809" s="567"/>
      <c r="B809" s="570"/>
      <c r="C809" s="141"/>
      <c r="D809" s="141"/>
      <c r="E809" s="452"/>
      <c r="F809" s="142"/>
      <c r="G809" s="373" t="s">
        <v>46</v>
      </c>
      <c r="H809" s="374">
        <f>SUM(H807:H808)</f>
        <v>102840</v>
      </c>
      <c r="I809" s="271"/>
    </row>
    <row r="810" spans="1:9" s="151" customFormat="1" ht="48" thickBot="1" x14ac:dyDescent="0.3">
      <c r="A810" s="143" t="s">
        <v>15</v>
      </c>
      <c r="B810" s="143" t="s">
        <v>16</v>
      </c>
      <c r="C810" s="156" t="s">
        <v>17</v>
      </c>
      <c r="D810" s="156" t="s">
        <v>18</v>
      </c>
      <c r="E810" s="121" t="s">
        <v>19</v>
      </c>
      <c r="F810" s="156" t="s">
        <v>20</v>
      </c>
      <c r="G810" s="156" t="s">
        <v>21</v>
      </c>
      <c r="H810" s="156" t="s">
        <v>22</v>
      </c>
      <c r="I810" s="157"/>
    </row>
    <row r="811" spans="1:9" s="151" customFormat="1" ht="48" thickBot="1" x14ac:dyDescent="0.3">
      <c r="A811" s="565">
        <v>51</v>
      </c>
      <c r="B811" s="600"/>
      <c r="C811" s="129" t="s">
        <v>271</v>
      </c>
      <c r="D811" s="129" t="s">
        <v>272</v>
      </c>
      <c r="E811" s="453" t="s">
        <v>54</v>
      </c>
      <c r="F811" s="159" t="s">
        <v>25</v>
      </c>
      <c r="G811" s="135" t="s">
        <v>26</v>
      </c>
      <c r="H811" s="158"/>
      <c r="I811" s="157"/>
    </row>
    <row r="812" spans="1:9" s="151" customFormat="1" ht="32.25" thickBot="1" x14ac:dyDescent="0.3">
      <c r="A812" s="574"/>
      <c r="B812" s="601"/>
      <c r="C812" s="597" t="s">
        <v>232</v>
      </c>
      <c r="D812" s="160" t="s">
        <v>28</v>
      </c>
      <c r="E812" s="454">
        <v>44809</v>
      </c>
      <c r="F812" s="597" t="s">
        <v>29</v>
      </c>
      <c r="G812" s="160" t="s">
        <v>30</v>
      </c>
      <c r="H812" s="136" t="s">
        <v>31</v>
      </c>
      <c r="I812" s="157"/>
    </row>
    <row r="813" spans="1:9" s="151" customFormat="1" ht="16.5" thickBot="1" x14ac:dyDescent="0.3">
      <c r="A813" s="574"/>
      <c r="B813" s="601"/>
      <c r="C813" s="598"/>
      <c r="D813" s="160" t="s">
        <v>32</v>
      </c>
      <c r="E813" s="455">
        <v>3</v>
      </c>
      <c r="F813" s="599"/>
      <c r="G813" s="160" t="s">
        <v>33</v>
      </c>
      <c r="H813" s="138" t="s">
        <v>34</v>
      </c>
      <c r="I813" s="157"/>
    </row>
    <row r="814" spans="1:9" s="151" customFormat="1" ht="16.5" thickBot="1" x14ac:dyDescent="0.3">
      <c r="A814" s="574"/>
      <c r="B814" s="601"/>
      <c r="C814" s="598"/>
      <c r="D814" s="160" t="s">
        <v>35</v>
      </c>
      <c r="E814" s="454">
        <v>44816</v>
      </c>
      <c r="F814" s="599"/>
      <c r="G814" s="160" t="s">
        <v>36</v>
      </c>
      <c r="H814" s="138" t="s">
        <v>34</v>
      </c>
      <c r="I814" s="157"/>
    </row>
    <row r="815" spans="1:9" s="151" customFormat="1" ht="16.5" thickBot="1" x14ac:dyDescent="0.3">
      <c r="A815" s="574"/>
      <c r="B815" s="601"/>
      <c r="C815" s="598"/>
      <c r="D815" s="160" t="s">
        <v>32</v>
      </c>
      <c r="E815" s="455">
        <v>3</v>
      </c>
      <c r="F815" s="599"/>
      <c r="G815" s="160" t="s">
        <v>37</v>
      </c>
      <c r="H815" s="138" t="s">
        <v>34</v>
      </c>
      <c r="I815" s="157"/>
    </row>
    <row r="816" spans="1:9" s="151" customFormat="1" ht="16.5" thickBot="1" x14ac:dyDescent="0.3">
      <c r="A816" s="574"/>
      <c r="B816" s="601"/>
      <c r="C816" s="161"/>
      <c r="D816" s="162"/>
      <c r="E816" s="157"/>
      <c r="F816" s="162"/>
      <c r="G816" s="162"/>
      <c r="H816" s="162"/>
      <c r="I816" s="157"/>
    </row>
    <row r="817" spans="1:12" s="151" customFormat="1" ht="16.5" thickBot="1" x14ac:dyDescent="0.3">
      <c r="A817" s="574"/>
      <c r="B817" s="601"/>
      <c r="C817" s="163" t="s">
        <v>38</v>
      </c>
      <c r="D817" s="164" t="s">
        <v>39</v>
      </c>
      <c r="E817" s="456" t="s">
        <v>40</v>
      </c>
      <c r="F817" s="164" t="s">
        <v>41</v>
      </c>
      <c r="G817" s="164" t="s">
        <v>42</v>
      </c>
      <c r="H817" s="164" t="s">
        <v>43</v>
      </c>
      <c r="I817" s="157"/>
    </row>
    <row r="818" spans="1:12" s="152" customFormat="1" x14ac:dyDescent="0.25">
      <c r="A818" s="574"/>
      <c r="B818" s="601"/>
      <c r="C818" s="118">
        <v>47101601</v>
      </c>
      <c r="D818" s="114" t="s">
        <v>273</v>
      </c>
      <c r="E818" s="149" t="s">
        <v>87</v>
      </c>
      <c r="F818" s="149">
        <v>60</v>
      </c>
      <c r="G818" s="179">
        <v>600</v>
      </c>
      <c r="H818" s="182">
        <f ca="1">INDIRECT(ADDRESS(ROW(),COLUMN()-2,4))*INDIRECT(ADDRESS(ROW(),COLUMN()-1,4))</f>
        <v>36000</v>
      </c>
      <c r="I818" s="150" t="s">
        <v>162</v>
      </c>
    </row>
    <row r="819" spans="1:12" s="151" customFormat="1" ht="16.5" thickBot="1" x14ac:dyDescent="0.3">
      <c r="C819" s="161"/>
      <c r="D819" s="162"/>
      <c r="E819" s="157"/>
      <c r="F819" s="162"/>
      <c r="G819" s="184" t="s">
        <v>46</v>
      </c>
      <c r="H819" s="372">
        <f ca="1">+H818</f>
        <v>36000</v>
      </c>
      <c r="I819" s="157"/>
    </row>
    <row r="820" spans="1:12" ht="48" thickBot="1" x14ac:dyDescent="0.3">
      <c r="A820" s="26" t="s">
        <v>15</v>
      </c>
      <c r="B820" s="26" t="s">
        <v>16</v>
      </c>
      <c r="C820" s="27" t="s">
        <v>17</v>
      </c>
      <c r="D820" s="28" t="s">
        <v>18</v>
      </c>
      <c r="E820" s="28" t="s">
        <v>19</v>
      </c>
      <c r="F820" s="28" t="s">
        <v>20</v>
      </c>
      <c r="G820" s="28" t="s">
        <v>21</v>
      </c>
      <c r="H820" s="28" t="s">
        <v>22</v>
      </c>
    </row>
    <row r="821" spans="1:12" ht="42.6" customHeight="1" thickBot="1" x14ac:dyDescent="0.3">
      <c r="A821" s="543">
        <v>52</v>
      </c>
      <c r="B821" s="544">
        <v>37</v>
      </c>
      <c r="C821" s="30" t="s">
        <v>143</v>
      </c>
      <c r="D821" s="31" t="s">
        <v>133</v>
      </c>
      <c r="E821" s="31" t="s">
        <v>54</v>
      </c>
      <c r="F821" s="31" t="s">
        <v>25</v>
      </c>
      <c r="G821" s="31" t="s">
        <v>26</v>
      </c>
      <c r="H821" s="31"/>
    </row>
    <row r="822" spans="1:12" ht="33" thickTop="1" thickBot="1" x14ac:dyDescent="0.3">
      <c r="A822" s="553"/>
      <c r="B822" s="555"/>
      <c r="C822" s="549" t="s">
        <v>27</v>
      </c>
      <c r="D822" s="33" t="s">
        <v>28</v>
      </c>
      <c r="E822" s="34">
        <v>44753</v>
      </c>
      <c r="F822" s="549" t="s">
        <v>29</v>
      </c>
      <c r="G822" s="33" t="s">
        <v>30</v>
      </c>
      <c r="H822" s="31" t="s">
        <v>31</v>
      </c>
    </row>
    <row r="823" spans="1:12" ht="20.25" customHeight="1" thickTop="1" thickBot="1" x14ac:dyDescent="0.3">
      <c r="A823" s="553"/>
      <c r="B823" s="555"/>
      <c r="C823" s="550"/>
      <c r="D823" s="33" t="s">
        <v>32</v>
      </c>
      <c r="E823" s="31">
        <v>3</v>
      </c>
      <c r="F823" s="550"/>
      <c r="G823" s="33" t="s">
        <v>33</v>
      </c>
      <c r="H823" s="31" t="s">
        <v>134</v>
      </c>
    </row>
    <row r="824" spans="1:12" ht="20.25" customHeight="1" thickTop="1" thickBot="1" x14ac:dyDescent="0.3">
      <c r="A824" s="553"/>
      <c r="B824" s="555"/>
      <c r="C824" s="550"/>
      <c r="D824" s="33" t="s">
        <v>35</v>
      </c>
      <c r="E824" s="34">
        <v>44760</v>
      </c>
      <c r="F824" s="550"/>
      <c r="G824" s="33" t="s">
        <v>36</v>
      </c>
      <c r="H824" s="31" t="s">
        <v>135</v>
      </c>
    </row>
    <row r="825" spans="1:12" ht="20.25" customHeight="1" thickTop="1" thickBot="1" x14ac:dyDescent="0.3">
      <c r="A825" s="553"/>
      <c r="B825" s="555"/>
      <c r="C825" s="551"/>
      <c r="D825" s="33" t="s">
        <v>32</v>
      </c>
      <c r="E825" s="31">
        <v>3</v>
      </c>
      <c r="F825" s="551"/>
      <c r="G825" s="33" t="s">
        <v>37</v>
      </c>
      <c r="H825" s="31" t="s">
        <v>136</v>
      </c>
    </row>
    <row r="826" spans="1:12" ht="20.25" customHeight="1" thickTop="1" thickBot="1" x14ac:dyDescent="0.3">
      <c r="A826" s="553"/>
      <c r="B826" s="555"/>
      <c r="C826" s="57"/>
      <c r="D826" s="57"/>
      <c r="E826" s="437"/>
      <c r="F826" s="57"/>
      <c r="G826" s="57"/>
      <c r="H826" s="57"/>
    </row>
    <row r="827" spans="1:12" ht="33" thickTop="1" thickBot="1" x14ac:dyDescent="0.3">
      <c r="A827" s="553"/>
      <c r="B827" s="555"/>
      <c r="C827" s="37" t="s">
        <v>38</v>
      </c>
      <c r="D827" s="38" t="s">
        <v>39</v>
      </c>
      <c r="E827" s="38" t="s">
        <v>40</v>
      </c>
      <c r="F827" s="38" t="s">
        <v>41</v>
      </c>
      <c r="G827" s="38" t="s">
        <v>42</v>
      </c>
      <c r="H827" s="38" t="s">
        <v>43</v>
      </c>
    </row>
    <row r="828" spans="1:12" ht="20.25" customHeight="1" thickTop="1" thickBot="1" x14ac:dyDescent="0.3">
      <c r="A828" s="553"/>
      <c r="B828" s="555"/>
      <c r="C828" s="41">
        <v>41116105</v>
      </c>
      <c r="D828" s="42" t="s">
        <v>137</v>
      </c>
      <c r="E828" s="42" t="s">
        <v>44</v>
      </c>
      <c r="F828" s="42">
        <v>1</v>
      </c>
      <c r="G828" s="70">
        <v>200000</v>
      </c>
      <c r="H828" s="70">
        <f>F828*G828</f>
        <v>200000</v>
      </c>
      <c r="I828" s="115" t="s">
        <v>228</v>
      </c>
    </row>
    <row r="829" spans="1:12" ht="20.25" customHeight="1" thickBot="1" x14ac:dyDescent="0.3">
      <c r="A829" s="553"/>
      <c r="B829" s="555"/>
      <c r="C829" s="41">
        <v>41116105</v>
      </c>
      <c r="D829" s="42" t="s">
        <v>137</v>
      </c>
      <c r="E829" s="42" t="s">
        <v>44</v>
      </c>
      <c r="F829" s="42">
        <v>1</v>
      </c>
      <c r="G829" s="70">
        <v>200000</v>
      </c>
      <c r="H829" s="70">
        <f t="shared" ref="H829:H831" si="31">F829*G829</f>
        <v>200000</v>
      </c>
      <c r="I829" s="115" t="s">
        <v>228</v>
      </c>
    </row>
    <row r="830" spans="1:12" ht="20.25" customHeight="1" thickBot="1" x14ac:dyDescent="0.3">
      <c r="A830" s="553"/>
      <c r="B830" s="555"/>
      <c r="C830" s="41">
        <v>41116105</v>
      </c>
      <c r="D830" s="42" t="s">
        <v>137</v>
      </c>
      <c r="E830" s="42" t="s">
        <v>44</v>
      </c>
      <c r="F830" s="42">
        <v>1</v>
      </c>
      <c r="G830" s="70">
        <v>75000</v>
      </c>
      <c r="H830" s="70">
        <f t="shared" si="31"/>
        <v>75000</v>
      </c>
      <c r="I830" s="115" t="s">
        <v>228</v>
      </c>
    </row>
    <row r="831" spans="1:12" s="117" customFormat="1" ht="20.25" customHeight="1" thickBot="1" x14ac:dyDescent="0.3">
      <c r="A831" s="553"/>
      <c r="B831" s="555"/>
      <c r="C831" s="113">
        <v>41116105</v>
      </c>
      <c r="D831" s="42" t="s">
        <v>137</v>
      </c>
      <c r="E831" s="113" t="s">
        <v>44</v>
      </c>
      <c r="F831" s="42">
        <v>1</v>
      </c>
      <c r="G831" s="119">
        <v>70000</v>
      </c>
      <c r="H831" s="70">
        <f t="shared" si="31"/>
        <v>70000</v>
      </c>
      <c r="I831" s="115" t="s">
        <v>228</v>
      </c>
      <c r="J831" s="116"/>
      <c r="K831" s="116"/>
      <c r="L831" s="116"/>
    </row>
    <row r="832" spans="1:12" s="117" customFormat="1" ht="20.25" customHeight="1" thickBot="1" x14ac:dyDescent="0.3">
      <c r="A832" s="553"/>
      <c r="B832" s="555"/>
      <c r="C832" s="113">
        <v>41116105</v>
      </c>
      <c r="D832" s="42" t="s">
        <v>137</v>
      </c>
      <c r="E832" s="113" t="s">
        <v>44</v>
      </c>
      <c r="F832" s="42">
        <v>1</v>
      </c>
      <c r="G832" s="119">
        <v>50000</v>
      </c>
      <c r="H832" s="70">
        <f t="shared" ref="H832" si="32">F832*G832</f>
        <v>50000</v>
      </c>
      <c r="I832" s="115" t="s">
        <v>228</v>
      </c>
      <c r="J832" s="116"/>
      <c r="K832" s="116"/>
      <c r="L832" s="116"/>
    </row>
    <row r="833" spans="1:12" ht="31.5" customHeight="1" thickBot="1" x14ac:dyDescent="0.3">
      <c r="A833" s="554"/>
      <c r="B833" s="556"/>
      <c r="C833" s="65"/>
      <c r="D833" s="65"/>
      <c r="E833" s="441"/>
      <c r="F833" s="66"/>
      <c r="G833" s="71" t="s">
        <v>46</v>
      </c>
      <c r="H833" s="367">
        <f>SUM(H828:H832)</f>
        <v>595000</v>
      </c>
    </row>
    <row r="834" spans="1:12" ht="13.5" customHeight="1" x14ac:dyDescent="0.25"/>
    <row r="835" spans="1:12" ht="13.5" customHeight="1" thickBot="1" x14ac:dyDescent="0.3"/>
    <row r="836" spans="1:12" ht="13.5" customHeight="1" thickBot="1" x14ac:dyDescent="0.3">
      <c r="A836" s="26" t="s">
        <v>15</v>
      </c>
      <c r="B836" s="26" t="s">
        <v>16</v>
      </c>
      <c r="C836" s="27" t="s">
        <v>17</v>
      </c>
      <c r="D836" s="28" t="s">
        <v>18</v>
      </c>
      <c r="E836" s="28" t="s">
        <v>19</v>
      </c>
      <c r="F836" s="28" t="s">
        <v>20</v>
      </c>
      <c r="G836" s="28" t="s">
        <v>21</v>
      </c>
      <c r="H836" s="28" t="s">
        <v>22</v>
      </c>
    </row>
    <row r="837" spans="1:12" ht="36" customHeight="1" thickBot="1" x14ac:dyDescent="0.3">
      <c r="A837" s="543">
        <v>53</v>
      </c>
      <c r="B837" s="544">
        <v>37</v>
      </c>
      <c r="C837" s="30" t="s">
        <v>143</v>
      </c>
      <c r="D837" s="31" t="s">
        <v>144</v>
      </c>
      <c r="E837" s="31" t="s">
        <v>54</v>
      </c>
      <c r="F837" s="31" t="s">
        <v>55</v>
      </c>
      <c r="G837" s="31" t="s">
        <v>26</v>
      </c>
      <c r="H837" s="31"/>
    </row>
    <row r="838" spans="1:12" ht="13.5" customHeight="1" thickTop="1" thickBot="1" x14ac:dyDescent="0.3">
      <c r="A838" s="553"/>
      <c r="B838" s="555"/>
      <c r="C838" s="549" t="s">
        <v>27</v>
      </c>
      <c r="D838" s="33" t="s">
        <v>28</v>
      </c>
      <c r="E838" s="34">
        <v>44753</v>
      </c>
      <c r="F838" s="549" t="s">
        <v>29</v>
      </c>
      <c r="G838" s="33" t="s">
        <v>30</v>
      </c>
      <c r="H838" s="31" t="s">
        <v>31</v>
      </c>
    </row>
    <row r="839" spans="1:12" ht="20.25" customHeight="1" thickTop="1" thickBot="1" x14ac:dyDescent="0.3">
      <c r="A839" s="553"/>
      <c r="B839" s="555"/>
      <c r="C839" s="550"/>
      <c r="D839" s="33" t="s">
        <v>32</v>
      </c>
      <c r="E839" s="31">
        <v>3</v>
      </c>
      <c r="F839" s="550"/>
      <c r="G839" s="33" t="s">
        <v>33</v>
      </c>
      <c r="H839" s="69" t="s">
        <v>34</v>
      </c>
    </row>
    <row r="840" spans="1:12" ht="20.25" customHeight="1" thickTop="1" thickBot="1" x14ac:dyDescent="0.3">
      <c r="A840" s="553"/>
      <c r="B840" s="555"/>
      <c r="C840" s="550"/>
      <c r="D840" s="33" t="s">
        <v>35</v>
      </c>
      <c r="E840" s="34">
        <v>44760</v>
      </c>
      <c r="F840" s="550"/>
      <c r="G840" s="33" t="s">
        <v>36</v>
      </c>
      <c r="H840" s="69" t="s">
        <v>34</v>
      </c>
    </row>
    <row r="841" spans="1:12" ht="20.25" customHeight="1" thickTop="1" thickBot="1" x14ac:dyDescent="0.3">
      <c r="A841" s="553"/>
      <c r="B841" s="555"/>
      <c r="C841" s="551"/>
      <c r="D841" s="33" t="s">
        <v>32</v>
      </c>
      <c r="E841" s="31">
        <v>3</v>
      </c>
      <c r="F841" s="551"/>
      <c r="G841" s="33" t="s">
        <v>37</v>
      </c>
      <c r="H841" s="69" t="s">
        <v>34</v>
      </c>
    </row>
    <row r="842" spans="1:12" ht="20.25" customHeight="1" thickTop="1" thickBot="1" x14ac:dyDescent="0.3">
      <c r="A842" s="553"/>
      <c r="B842" s="555"/>
      <c r="C842" s="57"/>
      <c r="D842" s="57"/>
      <c r="E842" s="437"/>
      <c r="F842" s="57"/>
      <c r="G842" s="57"/>
      <c r="H842" s="57"/>
    </row>
    <row r="843" spans="1:12" ht="33" thickTop="1" thickBot="1" x14ac:dyDescent="0.3">
      <c r="A843" s="553"/>
      <c r="B843" s="555"/>
      <c r="C843" s="37" t="s">
        <v>38</v>
      </c>
      <c r="D843" s="38" t="s">
        <v>39</v>
      </c>
      <c r="E843" s="38" t="s">
        <v>40</v>
      </c>
      <c r="F843" s="38" t="s">
        <v>41</v>
      </c>
      <c r="G843" s="38" t="s">
        <v>42</v>
      </c>
      <c r="H843" s="38" t="s">
        <v>43</v>
      </c>
    </row>
    <row r="844" spans="1:12" ht="19.5" customHeight="1" thickTop="1" thickBot="1" x14ac:dyDescent="0.3">
      <c r="A844" s="553"/>
      <c r="B844" s="555"/>
      <c r="C844" s="41">
        <v>12352104</v>
      </c>
      <c r="D844" s="42" t="s">
        <v>145</v>
      </c>
      <c r="E844" s="42" t="s">
        <v>87</v>
      </c>
      <c r="F844" s="42">
        <v>25</v>
      </c>
      <c r="G844" s="70">
        <v>1500</v>
      </c>
      <c r="H844" s="70">
        <f>F844*G844</f>
        <v>37500</v>
      </c>
      <c r="I844" s="269" t="s">
        <v>45</v>
      </c>
    </row>
    <row r="845" spans="1:12" ht="19.5" customHeight="1" thickBot="1" x14ac:dyDescent="0.3">
      <c r="A845" s="553"/>
      <c r="B845" s="555"/>
      <c r="C845" s="41">
        <v>12161902</v>
      </c>
      <c r="D845" s="42" t="s">
        <v>148</v>
      </c>
      <c r="E845" s="42" t="s">
        <v>78</v>
      </c>
      <c r="F845" s="42">
        <v>20</v>
      </c>
      <c r="G845" s="70">
        <v>180</v>
      </c>
      <c r="H845" s="70">
        <f t="shared" ref="H845:H850" si="33">F845*G845</f>
        <v>3600</v>
      </c>
      <c r="I845" s="269" t="s">
        <v>45</v>
      </c>
    </row>
    <row r="846" spans="1:12" ht="19.5" customHeight="1" thickBot="1" x14ac:dyDescent="0.3">
      <c r="A846" s="553"/>
      <c r="B846" s="555"/>
      <c r="C846" s="41">
        <v>12161902</v>
      </c>
      <c r="D846" s="42" t="s">
        <v>148</v>
      </c>
      <c r="E846" s="42" t="s">
        <v>78</v>
      </c>
      <c r="F846" s="42">
        <v>9</v>
      </c>
      <c r="G846" s="70">
        <v>194.44399999999999</v>
      </c>
      <c r="H846" s="70">
        <f t="shared" si="33"/>
        <v>1749.9959999999999</v>
      </c>
      <c r="I846" s="115" t="s">
        <v>228</v>
      </c>
    </row>
    <row r="847" spans="1:12" ht="19.5" customHeight="1" thickBot="1" x14ac:dyDescent="0.3">
      <c r="A847" s="553"/>
      <c r="B847" s="555"/>
      <c r="C847" s="41">
        <v>12161902</v>
      </c>
      <c r="D847" s="42" t="s">
        <v>148</v>
      </c>
      <c r="E847" s="42" t="s">
        <v>78</v>
      </c>
      <c r="F847" s="42">
        <v>25</v>
      </c>
      <c r="G847" s="70">
        <v>182.44</v>
      </c>
      <c r="H847" s="70">
        <f t="shared" si="33"/>
        <v>4561</v>
      </c>
      <c r="I847" s="150" t="s">
        <v>162</v>
      </c>
    </row>
    <row r="848" spans="1:12" s="117" customFormat="1" ht="16.5" customHeight="1" thickBot="1" x14ac:dyDescent="0.25">
      <c r="A848" s="553"/>
      <c r="B848" s="555"/>
      <c r="C848" s="41">
        <v>12161902</v>
      </c>
      <c r="D848" s="42" t="s">
        <v>148</v>
      </c>
      <c r="E848" s="42" t="s">
        <v>78</v>
      </c>
      <c r="F848" s="113">
        <v>4</v>
      </c>
      <c r="G848" s="119">
        <v>175</v>
      </c>
      <c r="H848" s="70">
        <f t="shared" si="33"/>
        <v>700</v>
      </c>
      <c r="I848" s="168" t="s">
        <v>281</v>
      </c>
      <c r="J848" s="116"/>
      <c r="K848" s="116"/>
      <c r="L848" s="116"/>
    </row>
    <row r="849" spans="1:12" s="117" customFormat="1" ht="19.5" customHeight="1" thickBot="1" x14ac:dyDescent="0.25">
      <c r="A849" s="553"/>
      <c r="B849" s="555"/>
      <c r="C849" s="130">
        <v>12352104</v>
      </c>
      <c r="D849" s="131" t="s">
        <v>145</v>
      </c>
      <c r="E849" s="131" t="s">
        <v>87</v>
      </c>
      <c r="F849" s="113">
        <v>8</v>
      </c>
      <c r="G849" s="119">
        <v>1500</v>
      </c>
      <c r="H849" s="70">
        <f t="shared" si="33"/>
        <v>12000</v>
      </c>
      <c r="I849" s="269" t="s">
        <v>238</v>
      </c>
      <c r="J849" s="116"/>
      <c r="K849" s="116"/>
      <c r="L849" s="116"/>
    </row>
    <row r="850" spans="1:12" s="117" customFormat="1" ht="34.9" customHeight="1" thickBot="1" x14ac:dyDescent="0.25">
      <c r="A850" s="553"/>
      <c r="B850" s="555"/>
      <c r="C850" s="130">
        <v>41106204</v>
      </c>
      <c r="D850" s="131" t="s">
        <v>257</v>
      </c>
      <c r="E850" s="131" t="s">
        <v>44</v>
      </c>
      <c r="F850" s="113">
        <v>8</v>
      </c>
      <c r="G850" s="119">
        <v>10000</v>
      </c>
      <c r="H850" s="70">
        <f t="shared" si="33"/>
        <v>80000</v>
      </c>
      <c r="I850" s="269" t="s">
        <v>238</v>
      </c>
      <c r="J850" s="116"/>
      <c r="K850" s="116"/>
      <c r="L850" s="116"/>
    </row>
    <row r="851" spans="1:12" ht="32.25" thickBot="1" x14ac:dyDescent="0.3">
      <c r="A851" s="554"/>
      <c r="B851" s="556"/>
      <c r="C851" s="188"/>
      <c r="D851" s="188"/>
      <c r="E851" s="444"/>
      <c r="F851" s="194"/>
      <c r="G851" s="198" t="s">
        <v>46</v>
      </c>
      <c r="H851" s="367">
        <f>SUM(H844:H850)</f>
        <v>140110.99599999998</v>
      </c>
    </row>
    <row r="852" spans="1:12" s="111" customFormat="1" ht="16.5" thickBot="1" x14ac:dyDescent="0.3">
      <c r="E852" s="448"/>
      <c r="G852" s="288"/>
      <c r="H852" s="288"/>
      <c r="I852" s="273"/>
    </row>
    <row r="853" spans="1:12" ht="48" thickBot="1" x14ac:dyDescent="0.3">
      <c r="A853" s="26" t="s">
        <v>15</v>
      </c>
      <c r="B853" s="26" t="s">
        <v>16</v>
      </c>
      <c r="C853" s="27" t="s">
        <v>17</v>
      </c>
      <c r="D853" s="28" t="s">
        <v>18</v>
      </c>
      <c r="E853" s="28" t="s">
        <v>19</v>
      </c>
      <c r="F853" s="28" t="s">
        <v>20</v>
      </c>
      <c r="G853" s="28" t="s">
        <v>21</v>
      </c>
      <c r="H853" s="28" t="s">
        <v>22</v>
      </c>
    </row>
    <row r="854" spans="1:12" ht="32.25" thickBot="1" x14ac:dyDescent="0.3">
      <c r="A854" s="543">
        <v>54</v>
      </c>
      <c r="B854" s="544">
        <v>39</v>
      </c>
      <c r="C854" s="30" t="s">
        <v>150</v>
      </c>
      <c r="D854" s="31" t="s">
        <v>151</v>
      </c>
      <c r="E854" s="31" t="s">
        <v>54</v>
      </c>
      <c r="F854" s="31" t="s">
        <v>25</v>
      </c>
      <c r="G854" s="31" t="s">
        <v>52</v>
      </c>
      <c r="H854" s="31"/>
    </row>
    <row r="855" spans="1:12" ht="33" thickTop="1" thickBot="1" x14ac:dyDescent="0.3">
      <c r="A855" s="553"/>
      <c r="B855" s="555"/>
      <c r="C855" s="549" t="s">
        <v>27</v>
      </c>
      <c r="D855" s="33" t="s">
        <v>28</v>
      </c>
      <c r="E855" s="34">
        <v>44652</v>
      </c>
      <c r="F855" s="549" t="s">
        <v>29</v>
      </c>
      <c r="G855" s="33" t="s">
        <v>30</v>
      </c>
      <c r="H855" s="31" t="s">
        <v>31</v>
      </c>
    </row>
    <row r="856" spans="1:12" ht="20.25" customHeight="1" thickTop="1" thickBot="1" x14ac:dyDescent="0.3">
      <c r="A856" s="553"/>
      <c r="B856" s="555"/>
      <c r="C856" s="550"/>
      <c r="D856" s="33" t="s">
        <v>32</v>
      </c>
      <c r="E856" s="31">
        <v>2</v>
      </c>
      <c r="F856" s="550"/>
      <c r="G856" s="33" t="s">
        <v>33</v>
      </c>
      <c r="H856" s="69" t="s">
        <v>34</v>
      </c>
    </row>
    <row r="857" spans="1:12" ht="20.25" customHeight="1" thickTop="1" thickBot="1" x14ac:dyDescent="0.3">
      <c r="A857" s="553"/>
      <c r="B857" s="555"/>
      <c r="C857" s="550"/>
      <c r="D857" s="33" t="s">
        <v>35</v>
      </c>
      <c r="E857" s="34">
        <v>44659</v>
      </c>
      <c r="F857" s="550"/>
      <c r="G857" s="33" t="s">
        <v>36</v>
      </c>
      <c r="H857" s="69" t="s">
        <v>34</v>
      </c>
    </row>
    <row r="858" spans="1:12" ht="20.25" customHeight="1" thickTop="1" thickBot="1" x14ac:dyDescent="0.3">
      <c r="A858" s="553"/>
      <c r="B858" s="555"/>
      <c r="C858" s="551"/>
      <c r="D858" s="33" t="s">
        <v>32</v>
      </c>
      <c r="E858" s="31">
        <v>2</v>
      </c>
      <c r="F858" s="551"/>
      <c r="G858" s="33" t="s">
        <v>37</v>
      </c>
      <c r="H858" s="69" t="s">
        <v>34</v>
      </c>
    </row>
    <row r="859" spans="1:12" ht="20.25" customHeight="1" thickTop="1" thickBot="1" x14ac:dyDescent="0.3">
      <c r="A859" s="553"/>
      <c r="B859" s="555"/>
      <c r="C859" s="57"/>
      <c r="D859" s="57"/>
      <c r="E859" s="437"/>
      <c r="F859" s="57"/>
      <c r="G859" s="57"/>
      <c r="H859" s="57"/>
    </row>
    <row r="860" spans="1:12" ht="33" thickTop="1" thickBot="1" x14ac:dyDescent="0.3">
      <c r="A860" s="553"/>
      <c r="B860" s="555"/>
      <c r="C860" s="37" t="s">
        <v>38</v>
      </c>
      <c r="D860" s="38" t="s">
        <v>39</v>
      </c>
      <c r="E860" s="38" t="s">
        <v>40</v>
      </c>
      <c r="F860" s="38" t="s">
        <v>41</v>
      </c>
      <c r="G860" s="38" t="s">
        <v>42</v>
      </c>
      <c r="H860" s="38" t="s">
        <v>43</v>
      </c>
    </row>
    <row r="861" spans="1:12" ht="20.25" customHeight="1" thickTop="1" thickBot="1" x14ac:dyDescent="0.3">
      <c r="A861" s="553"/>
      <c r="B861" s="555"/>
      <c r="C861" s="41">
        <v>47131502</v>
      </c>
      <c r="D861" s="42" t="s">
        <v>152</v>
      </c>
      <c r="E861" s="42" t="s">
        <v>147</v>
      </c>
      <c r="F861" s="42">
        <v>5</v>
      </c>
      <c r="G861" s="70">
        <v>600</v>
      </c>
      <c r="H861" s="70">
        <f t="shared" ref="H861:H903" si="34">F861*G861</f>
        <v>3000</v>
      </c>
      <c r="I861" s="269" t="s">
        <v>45</v>
      </c>
    </row>
    <row r="862" spans="1:12" ht="19.5" customHeight="1" thickBot="1" x14ac:dyDescent="0.3">
      <c r="A862" s="553"/>
      <c r="B862" s="555"/>
      <c r="C862" s="41">
        <v>47131604</v>
      </c>
      <c r="D862" s="42" t="s">
        <v>159</v>
      </c>
      <c r="E862" s="42" t="s">
        <v>44</v>
      </c>
      <c r="F862" s="42">
        <v>1</v>
      </c>
      <c r="G862" s="70">
        <v>180</v>
      </c>
      <c r="H862" s="70">
        <f t="shared" si="34"/>
        <v>180</v>
      </c>
      <c r="I862" s="269" t="s">
        <v>45</v>
      </c>
    </row>
    <row r="863" spans="1:12" ht="19.5" customHeight="1" thickBot="1" x14ac:dyDescent="0.3">
      <c r="A863" s="553"/>
      <c r="B863" s="555"/>
      <c r="C863" s="41">
        <v>47131618</v>
      </c>
      <c r="D863" s="42" t="s">
        <v>160</v>
      </c>
      <c r="E863" s="42" t="s">
        <v>44</v>
      </c>
      <c r="F863" s="42">
        <v>6</v>
      </c>
      <c r="G863" s="70">
        <v>200</v>
      </c>
      <c r="H863" s="70">
        <f t="shared" si="34"/>
        <v>1200</v>
      </c>
      <c r="I863" s="269" t="s">
        <v>45</v>
      </c>
    </row>
    <row r="864" spans="1:12" ht="19.5" customHeight="1" thickBot="1" x14ac:dyDescent="0.3">
      <c r="A864" s="553"/>
      <c r="B864" s="555"/>
      <c r="C864" s="113">
        <v>47131803</v>
      </c>
      <c r="D864" s="131" t="s">
        <v>153</v>
      </c>
      <c r="E864" s="113" t="s">
        <v>87</v>
      </c>
      <c r="F864" s="42">
        <v>18</v>
      </c>
      <c r="G864" s="70">
        <v>250</v>
      </c>
      <c r="H864" s="70">
        <f t="shared" si="34"/>
        <v>4500</v>
      </c>
      <c r="I864" s="269" t="s">
        <v>45</v>
      </c>
    </row>
    <row r="865" spans="1:9" ht="19.5" customHeight="1" thickBot="1" x14ac:dyDescent="0.3">
      <c r="A865" s="553"/>
      <c r="B865" s="555"/>
      <c r="C865" s="130">
        <v>47131807</v>
      </c>
      <c r="D865" s="131" t="s">
        <v>154</v>
      </c>
      <c r="E865" s="131" t="s">
        <v>87</v>
      </c>
      <c r="F865" s="42">
        <v>20</v>
      </c>
      <c r="G865" s="70">
        <v>200</v>
      </c>
      <c r="H865" s="70">
        <f t="shared" si="34"/>
        <v>4000</v>
      </c>
      <c r="I865" s="269" t="s">
        <v>45</v>
      </c>
    </row>
    <row r="866" spans="1:9" ht="19.5" customHeight="1" thickBot="1" x14ac:dyDescent="0.3">
      <c r="A866" s="553"/>
      <c r="B866" s="555"/>
      <c r="C866" s="118">
        <v>47131810</v>
      </c>
      <c r="D866" s="114" t="s">
        <v>155</v>
      </c>
      <c r="E866" s="149" t="s">
        <v>268</v>
      </c>
      <c r="F866" s="42">
        <v>48</v>
      </c>
      <c r="G866" s="70">
        <v>100</v>
      </c>
      <c r="H866" s="70">
        <f t="shared" si="34"/>
        <v>4800</v>
      </c>
      <c r="I866" s="269" t="s">
        <v>45</v>
      </c>
    </row>
    <row r="867" spans="1:9" ht="19.5" customHeight="1" thickBot="1" x14ac:dyDescent="0.3">
      <c r="A867" s="553"/>
      <c r="B867" s="555"/>
      <c r="C867" s="41">
        <v>47131603</v>
      </c>
      <c r="D867" s="42" t="s">
        <v>156</v>
      </c>
      <c r="E867" s="42" t="s">
        <v>147</v>
      </c>
      <c r="F867" s="42">
        <v>50</v>
      </c>
      <c r="G867" s="70">
        <v>20</v>
      </c>
      <c r="H867" s="70">
        <f t="shared" si="34"/>
        <v>1000</v>
      </c>
      <c r="I867" s="269" t="s">
        <v>45</v>
      </c>
    </row>
    <row r="868" spans="1:9" ht="19.5" customHeight="1" thickBot="1" x14ac:dyDescent="0.3">
      <c r="A868" s="553"/>
      <c r="B868" s="555"/>
      <c r="C868" s="41">
        <v>47121701</v>
      </c>
      <c r="D868" s="42" t="s">
        <v>164</v>
      </c>
      <c r="E868" s="42" t="s">
        <v>78</v>
      </c>
      <c r="F868" s="42">
        <v>6</v>
      </c>
      <c r="G868" s="70">
        <v>450</v>
      </c>
      <c r="H868" s="70">
        <f t="shared" si="34"/>
        <v>2700</v>
      </c>
      <c r="I868" s="269" t="s">
        <v>45</v>
      </c>
    </row>
    <row r="869" spans="1:9" ht="19.5" customHeight="1" thickBot="1" x14ac:dyDescent="0.3">
      <c r="A869" s="553"/>
      <c r="B869" s="555"/>
      <c r="C869" s="41">
        <v>47121701</v>
      </c>
      <c r="D869" s="42" t="s">
        <v>164</v>
      </c>
      <c r="E869" s="42" t="s">
        <v>78</v>
      </c>
      <c r="F869" s="42">
        <v>10</v>
      </c>
      <c r="G869" s="70">
        <v>230</v>
      </c>
      <c r="H869" s="70">
        <f t="shared" si="34"/>
        <v>2300</v>
      </c>
      <c r="I869" s="269" t="s">
        <v>45</v>
      </c>
    </row>
    <row r="870" spans="1:9" ht="19.5" customHeight="1" thickBot="1" x14ac:dyDescent="0.3">
      <c r="A870" s="553"/>
      <c r="B870" s="555"/>
      <c r="C870" s="41">
        <v>47131829</v>
      </c>
      <c r="D870" s="42" t="s">
        <v>398</v>
      </c>
      <c r="E870" s="42" t="s">
        <v>44</v>
      </c>
      <c r="F870" s="42">
        <v>12</v>
      </c>
      <c r="G870" s="70">
        <v>250</v>
      </c>
      <c r="H870" s="70">
        <f t="shared" si="34"/>
        <v>3000</v>
      </c>
      <c r="I870" s="269" t="s">
        <v>45</v>
      </c>
    </row>
    <row r="871" spans="1:9" ht="19.5" customHeight="1" thickBot="1" x14ac:dyDescent="0.3">
      <c r="A871" s="553"/>
      <c r="B871" s="555"/>
      <c r="C871" s="41">
        <v>47131824</v>
      </c>
      <c r="D871" s="42" t="s">
        <v>158</v>
      </c>
      <c r="E871" s="42" t="s">
        <v>44</v>
      </c>
      <c r="F871" s="42">
        <v>6</v>
      </c>
      <c r="G871" s="70">
        <v>150</v>
      </c>
      <c r="H871" s="70">
        <f t="shared" si="34"/>
        <v>900</v>
      </c>
      <c r="I871" s="269" t="s">
        <v>45</v>
      </c>
    </row>
    <row r="872" spans="1:9" ht="19.5" customHeight="1" thickBot="1" x14ac:dyDescent="0.3">
      <c r="A872" s="553"/>
      <c r="B872" s="555"/>
      <c r="C872" s="41">
        <v>4713182</v>
      </c>
      <c r="D872" s="42" t="s">
        <v>165</v>
      </c>
      <c r="E872" s="42" t="s">
        <v>147</v>
      </c>
      <c r="F872" s="42">
        <v>125</v>
      </c>
      <c r="G872" s="70">
        <v>150</v>
      </c>
      <c r="H872" s="70">
        <f t="shared" si="34"/>
        <v>18750</v>
      </c>
      <c r="I872" s="269" t="s">
        <v>45</v>
      </c>
    </row>
    <row r="873" spans="1:9" ht="19.5" customHeight="1" thickBot="1" x14ac:dyDescent="0.3">
      <c r="A873" s="553"/>
      <c r="B873" s="555"/>
      <c r="C873" s="41">
        <v>47131816</v>
      </c>
      <c r="D873" s="42" t="s">
        <v>165</v>
      </c>
      <c r="E873" s="42" t="s">
        <v>147</v>
      </c>
      <c r="F873" s="42">
        <v>80</v>
      </c>
      <c r="G873" s="70">
        <v>80</v>
      </c>
      <c r="H873" s="70">
        <f t="shared" si="34"/>
        <v>6400</v>
      </c>
      <c r="I873" s="263" t="s">
        <v>45</v>
      </c>
    </row>
    <row r="874" spans="1:9" ht="19.5" customHeight="1" thickBot="1" x14ac:dyDescent="0.3">
      <c r="A874" s="553"/>
      <c r="B874" s="555"/>
      <c r="C874" s="41">
        <v>47131831</v>
      </c>
      <c r="D874" s="42" t="s">
        <v>161</v>
      </c>
      <c r="E874" s="42" t="s">
        <v>87</v>
      </c>
      <c r="F874" s="42">
        <v>6</v>
      </c>
      <c r="G874" s="70">
        <v>180</v>
      </c>
      <c r="H874" s="70">
        <f t="shared" si="34"/>
        <v>1080</v>
      </c>
      <c r="I874" s="269" t="s">
        <v>162</v>
      </c>
    </row>
    <row r="875" spans="1:9" ht="19.5" customHeight="1" thickBot="1" x14ac:dyDescent="0.3">
      <c r="A875" s="553"/>
      <c r="B875" s="555"/>
      <c r="C875" s="41">
        <v>47121804</v>
      </c>
      <c r="D875" s="42" t="s">
        <v>163</v>
      </c>
      <c r="E875" s="42" t="s">
        <v>44</v>
      </c>
      <c r="F875" s="42">
        <v>1</v>
      </c>
      <c r="G875" s="70">
        <v>6000</v>
      </c>
      <c r="H875" s="70">
        <f t="shared" si="34"/>
        <v>6000</v>
      </c>
      <c r="I875" s="269" t="s">
        <v>45</v>
      </c>
    </row>
    <row r="876" spans="1:9" ht="19.5" customHeight="1" thickBot="1" x14ac:dyDescent="0.3">
      <c r="A876" s="553"/>
      <c r="B876" s="555"/>
      <c r="C876" s="41">
        <v>47131829</v>
      </c>
      <c r="D876" s="42" t="s">
        <v>398</v>
      </c>
      <c r="E876" s="131" t="s">
        <v>87</v>
      </c>
      <c r="F876" s="42">
        <v>8</v>
      </c>
      <c r="G876" s="70">
        <v>250</v>
      </c>
      <c r="H876" s="70">
        <f t="shared" si="34"/>
        <v>2000</v>
      </c>
      <c r="I876" s="115" t="s">
        <v>228</v>
      </c>
    </row>
    <row r="877" spans="1:9" ht="19.5" customHeight="1" thickBot="1" x14ac:dyDescent="0.3">
      <c r="A877" s="553"/>
      <c r="B877" s="555"/>
      <c r="C877" s="130">
        <v>47131807</v>
      </c>
      <c r="D877" s="131" t="s">
        <v>154</v>
      </c>
      <c r="E877" s="131" t="s">
        <v>87</v>
      </c>
      <c r="F877" s="42">
        <v>22</v>
      </c>
      <c r="G877" s="70">
        <v>200</v>
      </c>
      <c r="H877" s="70">
        <f t="shared" si="34"/>
        <v>4400</v>
      </c>
      <c r="I877" s="115" t="s">
        <v>228</v>
      </c>
    </row>
    <row r="878" spans="1:9" ht="19.5" customHeight="1" thickBot="1" x14ac:dyDescent="0.3">
      <c r="A878" s="553"/>
      <c r="B878" s="555"/>
      <c r="C878" s="41">
        <v>47131502</v>
      </c>
      <c r="D878" s="42" t="s">
        <v>152</v>
      </c>
      <c r="E878" s="42" t="s">
        <v>147</v>
      </c>
      <c r="F878" s="42">
        <v>5</v>
      </c>
      <c r="G878" s="70">
        <v>600</v>
      </c>
      <c r="H878" s="70">
        <f t="shared" si="34"/>
        <v>3000</v>
      </c>
      <c r="I878" s="115" t="s">
        <v>228</v>
      </c>
    </row>
    <row r="879" spans="1:9" ht="19.5" customHeight="1" thickBot="1" x14ac:dyDescent="0.3">
      <c r="A879" s="553"/>
      <c r="B879" s="555"/>
      <c r="C879" s="41">
        <v>47131604</v>
      </c>
      <c r="D879" s="42" t="s">
        <v>159</v>
      </c>
      <c r="E879" s="42" t="s">
        <v>44</v>
      </c>
      <c r="F879" s="42">
        <v>12</v>
      </c>
      <c r="G879" s="70">
        <v>180</v>
      </c>
      <c r="H879" s="70">
        <f t="shared" si="34"/>
        <v>2160</v>
      </c>
      <c r="I879" s="115" t="s">
        <v>228</v>
      </c>
    </row>
    <row r="880" spans="1:9" ht="19.5" customHeight="1" thickBot="1" x14ac:dyDescent="0.3">
      <c r="A880" s="553"/>
      <c r="B880" s="555"/>
      <c r="C880" s="41">
        <v>47121701</v>
      </c>
      <c r="D880" s="42" t="s">
        <v>164</v>
      </c>
      <c r="E880" s="42" t="s">
        <v>78</v>
      </c>
      <c r="F880" s="42">
        <v>13</v>
      </c>
      <c r="G880" s="70">
        <v>230</v>
      </c>
      <c r="H880" s="70">
        <f t="shared" si="34"/>
        <v>2990</v>
      </c>
      <c r="I880" s="115" t="s">
        <v>228</v>
      </c>
    </row>
    <row r="881" spans="1:12" ht="19.5" customHeight="1" thickBot="1" x14ac:dyDescent="0.3">
      <c r="A881" s="553"/>
      <c r="B881" s="555"/>
      <c r="C881" s="113">
        <v>47131803</v>
      </c>
      <c r="D881" s="131" t="s">
        <v>153</v>
      </c>
      <c r="E881" s="113" t="s">
        <v>87</v>
      </c>
      <c r="F881" s="42">
        <v>9</v>
      </c>
      <c r="G881" s="70">
        <v>250</v>
      </c>
      <c r="H881" s="70">
        <f t="shared" si="34"/>
        <v>2250</v>
      </c>
      <c r="I881" s="115" t="s">
        <v>228</v>
      </c>
    </row>
    <row r="882" spans="1:12" ht="19.5" customHeight="1" thickBot="1" x14ac:dyDescent="0.3">
      <c r="A882" s="553"/>
      <c r="B882" s="555"/>
      <c r="C882" s="130">
        <v>47131807</v>
      </c>
      <c r="D882" s="131" t="s">
        <v>154</v>
      </c>
      <c r="E882" s="131" t="s">
        <v>87</v>
      </c>
      <c r="F882" s="42">
        <v>69</v>
      </c>
      <c r="G882" s="70">
        <v>200</v>
      </c>
      <c r="H882" s="70">
        <f t="shared" si="34"/>
        <v>13800</v>
      </c>
      <c r="I882" s="269" t="s">
        <v>238</v>
      </c>
    </row>
    <row r="883" spans="1:12" ht="19.5" customHeight="1" thickBot="1" x14ac:dyDescent="0.3">
      <c r="A883" s="553"/>
      <c r="B883" s="555"/>
      <c r="C883" s="41">
        <v>47131604</v>
      </c>
      <c r="D883" s="42" t="s">
        <v>159</v>
      </c>
      <c r="E883" s="42" t="s">
        <v>44</v>
      </c>
      <c r="F883" s="42">
        <v>3</v>
      </c>
      <c r="G883" s="70">
        <v>180</v>
      </c>
      <c r="H883" s="70">
        <f t="shared" si="34"/>
        <v>540</v>
      </c>
      <c r="I883" s="269" t="s">
        <v>238</v>
      </c>
    </row>
    <row r="884" spans="1:12" s="117" customFormat="1" ht="13.5" customHeight="1" thickBot="1" x14ac:dyDescent="0.25">
      <c r="A884" s="553"/>
      <c r="B884" s="555"/>
      <c r="C884" s="41">
        <v>47131603</v>
      </c>
      <c r="D884" s="42" t="s">
        <v>156</v>
      </c>
      <c r="E884" s="42" t="s">
        <v>147</v>
      </c>
      <c r="F884" s="113">
        <v>201</v>
      </c>
      <c r="G884" s="119">
        <v>20</v>
      </c>
      <c r="H884" s="70">
        <f t="shared" si="34"/>
        <v>4020</v>
      </c>
      <c r="I884" s="269" t="s">
        <v>238</v>
      </c>
      <c r="J884" s="116"/>
      <c r="K884" s="116"/>
      <c r="L884" s="116"/>
    </row>
    <row r="885" spans="1:12" s="117" customFormat="1" ht="17.25" thickBot="1" x14ac:dyDescent="0.25">
      <c r="A885" s="553"/>
      <c r="B885" s="555"/>
      <c r="C885" s="41">
        <v>47131824</v>
      </c>
      <c r="D885" s="42" t="s">
        <v>158</v>
      </c>
      <c r="E885" s="42" t="s">
        <v>44</v>
      </c>
      <c r="F885" s="113">
        <v>14</v>
      </c>
      <c r="G885" s="119">
        <v>150</v>
      </c>
      <c r="H885" s="70">
        <f t="shared" si="34"/>
        <v>2100</v>
      </c>
      <c r="I885" s="269" t="s">
        <v>238</v>
      </c>
      <c r="J885" s="116"/>
      <c r="K885" s="116"/>
      <c r="L885" s="116"/>
    </row>
    <row r="886" spans="1:12" s="117" customFormat="1" ht="17.25" thickBot="1" x14ac:dyDescent="0.25">
      <c r="A886" s="553"/>
      <c r="B886" s="555"/>
      <c r="C886" s="113">
        <v>47131706</v>
      </c>
      <c r="D886" s="131" t="s">
        <v>166</v>
      </c>
      <c r="E886" s="113" t="s">
        <v>44</v>
      </c>
      <c r="F886" s="113">
        <v>12</v>
      </c>
      <c r="G886" s="119">
        <v>280</v>
      </c>
      <c r="H886" s="70">
        <f t="shared" si="34"/>
        <v>3360</v>
      </c>
      <c r="I886" s="269" t="s">
        <v>238</v>
      </c>
      <c r="J886" s="116"/>
      <c r="K886" s="116"/>
      <c r="L886" s="116"/>
    </row>
    <row r="887" spans="1:12" s="117" customFormat="1" ht="17.25" thickBot="1" x14ac:dyDescent="0.25">
      <c r="A887" s="553"/>
      <c r="B887" s="555"/>
      <c r="C887" s="41">
        <v>47131611</v>
      </c>
      <c r="D887" s="42" t="s">
        <v>157</v>
      </c>
      <c r="E887" s="42" t="s">
        <v>44</v>
      </c>
      <c r="F887" s="113">
        <v>5</v>
      </c>
      <c r="G887" s="119">
        <v>151</v>
      </c>
      <c r="H887" s="70">
        <f t="shared" si="34"/>
        <v>755</v>
      </c>
      <c r="I887" s="269" t="s">
        <v>238</v>
      </c>
      <c r="J887" s="116"/>
      <c r="K887" s="116"/>
      <c r="L887" s="116"/>
    </row>
    <row r="888" spans="1:12" s="117" customFormat="1" ht="17.25" thickBot="1" x14ac:dyDescent="0.25">
      <c r="A888" s="553"/>
      <c r="B888" s="555"/>
      <c r="C888" s="41">
        <v>47121701</v>
      </c>
      <c r="D888" s="42" t="s">
        <v>164</v>
      </c>
      <c r="E888" s="42" t="s">
        <v>78</v>
      </c>
      <c r="F888" s="113">
        <v>15</v>
      </c>
      <c r="G888" s="119">
        <v>450</v>
      </c>
      <c r="H888" s="70">
        <f t="shared" si="34"/>
        <v>6750</v>
      </c>
      <c r="I888" s="269" t="s">
        <v>238</v>
      </c>
      <c r="J888" s="116"/>
      <c r="K888" s="116"/>
      <c r="L888" s="116"/>
    </row>
    <row r="889" spans="1:12" s="117" customFormat="1" ht="17.25" thickBot="1" x14ac:dyDescent="0.25">
      <c r="A889" s="553"/>
      <c r="B889" s="555"/>
      <c r="C889" s="41">
        <v>47121701</v>
      </c>
      <c r="D889" s="42" t="s">
        <v>164</v>
      </c>
      <c r="E889" s="42" t="s">
        <v>78</v>
      </c>
      <c r="F889" s="113">
        <v>16</v>
      </c>
      <c r="G889" s="119">
        <v>230</v>
      </c>
      <c r="H889" s="70">
        <f t="shared" si="34"/>
        <v>3680</v>
      </c>
      <c r="I889" s="269" t="s">
        <v>238</v>
      </c>
      <c r="J889" s="116"/>
      <c r="K889" s="116"/>
      <c r="L889" s="116"/>
    </row>
    <row r="890" spans="1:12" s="117" customFormat="1" ht="32.25" thickBot="1" x14ac:dyDescent="0.25">
      <c r="A890" s="553"/>
      <c r="B890" s="555"/>
      <c r="C890" s="113">
        <v>47121702</v>
      </c>
      <c r="D890" s="131" t="s">
        <v>400</v>
      </c>
      <c r="E890" s="42" t="s">
        <v>44</v>
      </c>
      <c r="F890" s="113">
        <v>8</v>
      </c>
      <c r="G890" s="119">
        <v>1600</v>
      </c>
      <c r="H890" s="70">
        <f t="shared" si="34"/>
        <v>12800</v>
      </c>
      <c r="I890" s="269" t="s">
        <v>238</v>
      </c>
      <c r="J890" s="116"/>
      <c r="K890" s="116"/>
      <c r="L890" s="116"/>
    </row>
    <row r="891" spans="1:12" s="111" customFormat="1" ht="16.5" thickBot="1" x14ac:dyDescent="0.3">
      <c r="A891" s="553"/>
      <c r="B891" s="555"/>
      <c r="C891" s="41">
        <v>47131618</v>
      </c>
      <c r="D891" s="42" t="s">
        <v>160</v>
      </c>
      <c r="E891" s="42" t="s">
        <v>44</v>
      </c>
      <c r="F891" s="42">
        <v>9</v>
      </c>
      <c r="G891" s="70">
        <v>200</v>
      </c>
      <c r="H891" s="70">
        <f t="shared" si="34"/>
        <v>1800</v>
      </c>
      <c r="I891" s="269" t="s">
        <v>238</v>
      </c>
    </row>
    <row r="892" spans="1:12" s="111" customFormat="1" ht="16.5" thickBot="1" x14ac:dyDescent="0.3">
      <c r="A892" s="553"/>
      <c r="B892" s="555"/>
      <c r="C892" s="113">
        <v>47131803</v>
      </c>
      <c r="D892" s="131" t="s">
        <v>153</v>
      </c>
      <c r="E892" s="113" t="s">
        <v>87</v>
      </c>
      <c r="F892" s="42">
        <v>18</v>
      </c>
      <c r="G892" s="70">
        <v>250</v>
      </c>
      <c r="H892" s="70">
        <f t="shared" si="34"/>
        <v>4500</v>
      </c>
      <c r="I892" s="269" t="s">
        <v>238</v>
      </c>
    </row>
    <row r="893" spans="1:12" s="111" customFormat="1" ht="16.5" thickBot="1" x14ac:dyDescent="0.3">
      <c r="A893" s="553"/>
      <c r="B893" s="555"/>
      <c r="C893" s="41">
        <v>47131604</v>
      </c>
      <c r="D893" s="42" t="s">
        <v>159</v>
      </c>
      <c r="E893" s="42" t="s">
        <v>44</v>
      </c>
      <c r="F893" s="131">
        <v>25</v>
      </c>
      <c r="G893" s="70">
        <v>181.2</v>
      </c>
      <c r="H893" s="70">
        <f t="shared" si="34"/>
        <v>4530</v>
      </c>
      <c r="I893" s="269" t="s">
        <v>162</v>
      </c>
    </row>
    <row r="894" spans="1:12" s="111" customFormat="1" ht="16.5" thickBot="1" x14ac:dyDescent="0.3">
      <c r="A894" s="553"/>
      <c r="B894" s="555"/>
      <c r="C894" s="113">
        <v>47131803</v>
      </c>
      <c r="D894" s="131" t="s">
        <v>153</v>
      </c>
      <c r="E894" s="113" t="s">
        <v>87</v>
      </c>
      <c r="F894" s="131">
        <v>56</v>
      </c>
      <c r="G894" s="112">
        <v>250</v>
      </c>
      <c r="H894" s="70">
        <f t="shared" si="34"/>
        <v>14000</v>
      </c>
      <c r="I894" s="269" t="s">
        <v>162</v>
      </c>
    </row>
    <row r="895" spans="1:12" s="111" customFormat="1" ht="16.5" thickBot="1" x14ac:dyDescent="0.3">
      <c r="A895" s="553"/>
      <c r="B895" s="555"/>
      <c r="C895" s="118">
        <v>47131810</v>
      </c>
      <c r="D895" s="114" t="s">
        <v>155</v>
      </c>
      <c r="E895" s="149" t="s">
        <v>268</v>
      </c>
      <c r="F895" s="131">
        <v>63</v>
      </c>
      <c r="G895" s="112">
        <v>100</v>
      </c>
      <c r="H895" s="70">
        <f t="shared" si="34"/>
        <v>6300</v>
      </c>
      <c r="I895" s="269" t="s">
        <v>162</v>
      </c>
    </row>
    <row r="896" spans="1:12" s="111" customFormat="1" ht="16.5" thickBot="1" x14ac:dyDescent="0.3">
      <c r="A896" s="553"/>
      <c r="B896" s="555"/>
      <c r="C896" s="41">
        <v>47131604</v>
      </c>
      <c r="D896" s="42" t="s">
        <v>159</v>
      </c>
      <c r="E896" s="42" t="s">
        <v>44</v>
      </c>
      <c r="F896" s="131">
        <v>125</v>
      </c>
      <c r="G896" s="112">
        <v>20</v>
      </c>
      <c r="H896" s="70">
        <f t="shared" si="34"/>
        <v>2500</v>
      </c>
      <c r="I896" s="269" t="s">
        <v>162</v>
      </c>
    </row>
    <row r="897" spans="1:10" s="111" customFormat="1" ht="16.5" thickBot="1" x14ac:dyDescent="0.3">
      <c r="A897" s="553"/>
      <c r="B897" s="555"/>
      <c r="C897" s="41">
        <v>47131618</v>
      </c>
      <c r="D897" s="42" t="s">
        <v>160</v>
      </c>
      <c r="E897" s="42" t="s">
        <v>44</v>
      </c>
      <c r="F897" s="131">
        <v>20</v>
      </c>
      <c r="G897" s="112">
        <v>200</v>
      </c>
      <c r="H897" s="70">
        <f t="shared" si="34"/>
        <v>4000</v>
      </c>
      <c r="I897" s="269" t="s">
        <v>162</v>
      </c>
    </row>
    <row r="898" spans="1:10" s="111" customFormat="1" ht="16.5" thickBot="1" x14ac:dyDescent="0.3">
      <c r="A898" s="553"/>
      <c r="B898" s="555"/>
      <c r="C898" s="130">
        <v>47131807</v>
      </c>
      <c r="D898" s="131" t="s">
        <v>154</v>
      </c>
      <c r="E898" s="131" t="s">
        <v>87</v>
      </c>
      <c r="F898" s="131">
        <v>40</v>
      </c>
      <c r="G898" s="112">
        <v>200</v>
      </c>
      <c r="H898" s="70">
        <f t="shared" si="34"/>
        <v>8000</v>
      </c>
      <c r="I898" s="269" t="s">
        <v>162</v>
      </c>
    </row>
    <row r="899" spans="1:10" s="111" customFormat="1" ht="16.5" thickBot="1" x14ac:dyDescent="0.3">
      <c r="A899" s="553"/>
      <c r="B899" s="555"/>
      <c r="C899" s="41">
        <v>47131831</v>
      </c>
      <c r="D899" s="42" t="s">
        <v>161</v>
      </c>
      <c r="E899" s="42" t="s">
        <v>87</v>
      </c>
      <c r="F899" s="131">
        <v>13</v>
      </c>
      <c r="G899" s="112">
        <v>180</v>
      </c>
      <c r="H899" s="70">
        <f t="shared" si="34"/>
        <v>2340</v>
      </c>
      <c r="I899" s="269" t="s">
        <v>162</v>
      </c>
    </row>
    <row r="900" spans="1:10" s="111" customFormat="1" ht="16.5" thickBot="1" x14ac:dyDescent="0.3">
      <c r="A900" s="553"/>
      <c r="B900" s="555"/>
      <c r="C900" s="41">
        <v>41103206</v>
      </c>
      <c r="D900" s="42" t="s">
        <v>399</v>
      </c>
      <c r="E900" s="42" t="s">
        <v>78</v>
      </c>
      <c r="F900" s="42">
        <v>23</v>
      </c>
      <c r="G900" s="70">
        <v>150</v>
      </c>
      <c r="H900" s="70">
        <f t="shared" si="34"/>
        <v>3450</v>
      </c>
      <c r="I900" s="269" t="s">
        <v>281</v>
      </c>
    </row>
    <row r="901" spans="1:10" s="152" customFormat="1" ht="16.5" thickBot="1" x14ac:dyDescent="0.3">
      <c r="A901" s="553"/>
      <c r="B901" s="555"/>
      <c r="C901" s="130">
        <v>47131807</v>
      </c>
      <c r="D901" s="131" t="s">
        <v>154</v>
      </c>
      <c r="E901" s="131" t="s">
        <v>87</v>
      </c>
      <c r="F901" s="131">
        <v>12</v>
      </c>
      <c r="G901" s="112">
        <v>200</v>
      </c>
      <c r="H901" s="70">
        <f t="shared" si="34"/>
        <v>2400</v>
      </c>
      <c r="I901" s="269" t="s">
        <v>281</v>
      </c>
    </row>
    <row r="902" spans="1:10" s="152" customFormat="1" ht="16.5" thickBot="1" x14ac:dyDescent="0.3">
      <c r="A902" s="553"/>
      <c r="B902" s="555"/>
      <c r="C902" s="113">
        <v>47131803</v>
      </c>
      <c r="D902" s="131" t="s">
        <v>153</v>
      </c>
      <c r="E902" s="113" t="s">
        <v>87</v>
      </c>
      <c r="F902" s="131">
        <v>26</v>
      </c>
      <c r="G902" s="112">
        <v>250</v>
      </c>
      <c r="H902" s="70">
        <f t="shared" si="34"/>
        <v>6500</v>
      </c>
      <c r="I902" s="269" t="s">
        <v>281</v>
      </c>
    </row>
    <row r="903" spans="1:10" s="152" customFormat="1" ht="16.5" thickBot="1" x14ac:dyDescent="0.3">
      <c r="A903" s="553"/>
      <c r="B903" s="555"/>
      <c r="C903" s="118">
        <v>47131702</v>
      </c>
      <c r="D903" s="114" t="s">
        <v>167</v>
      </c>
      <c r="E903" s="42" t="s">
        <v>44</v>
      </c>
      <c r="F903" s="149">
        <v>3</v>
      </c>
      <c r="G903" s="179">
        <v>670</v>
      </c>
      <c r="H903" s="70">
        <f t="shared" si="34"/>
        <v>2010</v>
      </c>
      <c r="I903" s="269" t="s">
        <v>281</v>
      </c>
    </row>
    <row r="904" spans="1:10" ht="32.25" thickBot="1" x14ac:dyDescent="0.3">
      <c r="A904" s="554"/>
      <c r="B904" s="556"/>
      <c r="C904" s="65"/>
      <c r="D904" s="65"/>
      <c r="E904" s="441"/>
      <c r="F904" s="66"/>
      <c r="G904" s="71" t="s">
        <v>46</v>
      </c>
      <c r="H904" s="367">
        <f>SUM(H861:H903)</f>
        <v>186745</v>
      </c>
      <c r="J904" s="89"/>
    </row>
    <row r="905" spans="1:10" ht="16.5" thickBot="1" x14ac:dyDescent="0.3"/>
    <row r="906" spans="1:10" ht="48" thickBot="1" x14ac:dyDescent="0.3">
      <c r="A906" s="26" t="s">
        <v>15</v>
      </c>
      <c r="B906" s="503" t="s">
        <v>16</v>
      </c>
      <c r="C906" s="504" t="s">
        <v>17</v>
      </c>
      <c r="D906" s="401" t="s">
        <v>18</v>
      </c>
      <c r="E906" s="401" t="s">
        <v>19</v>
      </c>
      <c r="F906" s="401" t="s">
        <v>20</v>
      </c>
      <c r="G906" s="401" t="s">
        <v>21</v>
      </c>
      <c r="H906" s="505" t="s">
        <v>22</v>
      </c>
    </row>
    <row r="907" spans="1:10" ht="32.25" thickBot="1" x14ac:dyDescent="0.3">
      <c r="A907" s="543">
        <v>55</v>
      </c>
      <c r="B907" s="544">
        <v>39</v>
      </c>
      <c r="C907" s="485" t="s">
        <v>150</v>
      </c>
      <c r="D907" s="78" t="s">
        <v>151</v>
      </c>
      <c r="E907" s="78" t="s">
        <v>54</v>
      </c>
      <c r="F907" s="78" t="s">
        <v>25</v>
      </c>
      <c r="G907" s="78" t="s">
        <v>52</v>
      </c>
      <c r="H907" s="78"/>
    </row>
    <row r="908" spans="1:10" ht="33" thickTop="1" thickBot="1" x14ac:dyDescent="0.3">
      <c r="A908" s="553"/>
      <c r="B908" s="555"/>
      <c r="C908" s="549" t="s">
        <v>27</v>
      </c>
      <c r="D908" s="33" t="s">
        <v>28</v>
      </c>
      <c r="E908" s="34">
        <v>44827</v>
      </c>
      <c r="F908" s="549" t="s">
        <v>29</v>
      </c>
      <c r="G908" s="33" t="s">
        <v>30</v>
      </c>
      <c r="H908" s="31" t="s">
        <v>31</v>
      </c>
    </row>
    <row r="909" spans="1:10" ht="20.25" customHeight="1" thickTop="1" thickBot="1" x14ac:dyDescent="0.3">
      <c r="A909" s="553"/>
      <c r="B909" s="555"/>
      <c r="C909" s="550"/>
      <c r="D909" s="33" t="s">
        <v>32</v>
      </c>
      <c r="E909" s="31">
        <v>3</v>
      </c>
      <c r="F909" s="550"/>
      <c r="G909" s="33" t="s">
        <v>33</v>
      </c>
      <c r="H909" s="69" t="s">
        <v>34</v>
      </c>
    </row>
    <row r="910" spans="1:10" ht="20.25" customHeight="1" thickTop="1" thickBot="1" x14ac:dyDescent="0.3">
      <c r="A910" s="553"/>
      <c r="B910" s="555"/>
      <c r="C910" s="550"/>
      <c r="D910" s="33" t="s">
        <v>35</v>
      </c>
      <c r="E910" s="34">
        <v>44834</v>
      </c>
      <c r="F910" s="550"/>
      <c r="G910" s="33" t="s">
        <v>36</v>
      </c>
      <c r="H910" s="69" t="s">
        <v>34</v>
      </c>
    </row>
    <row r="911" spans="1:10" ht="20.25" customHeight="1" thickTop="1" thickBot="1" x14ac:dyDescent="0.3">
      <c r="A911" s="553"/>
      <c r="B911" s="555"/>
      <c r="C911" s="551"/>
      <c r="D911" s="33" t="s">
        <v>32</v>
      </c>
      <c r="E911" s="31">
        <v>3</v>
      </c>
      <c r="F911" s="551"/>
      <c r="G911" s="33" t="s">
        <v>37</v>
      </c>
      <c r="H911" s="69" t="s">
        <v>34</v>
      </c>
    </row>
    <row r="912" spans="1:10" ht="20.25" customHeight="1" thickTop="1" thickBot="1" x14ac:dyDescent="0.3">
      <c r="A912" s="553"/>
      <c r="B912" s="555"/>
      <c r="C912" s="57"/>
      <c r="D912" s="57"/>
      <c r="E912" s="437"/>
      <c r="F912" s="57"/>
      <c r="G912" s="57"/>
      <c r="H912" s="57"/>
    </row>
    <row r="913" spans="1:9" ht="33" thickTop="1" thickBot="1" x14ac:dyDescent="0.3">
      <c r="A913" s="553"/>
      <c r="B913" s="555"/>
      <c r="C913" s="37" t="s">
        <v>38</v>
      </c>
      <c r="D913" s="38" t="s">
        <v>39</v>
      </c>
      <c r="E913" s="38" t="s">
        <v>40</v>
      </c>
      <c r="F913" s="38" t="s">
        <v>41</v>
      </c>
      <c r="G913" s="38" t="s">
        <v>42</v>
      </c>
      <c r="H913" s="38" t="s">
        <v>43</v>
      </c>
    </row>
    <row r="914" spans="1:9" ht="20.25" customHeight="1" thickTop="1" thickBot="1" x14ac:dyDescent="0.3">
      <c r="A914" s="553"/>
      <c r="B914" s="555"/>
      <c r="C914" s="41">
        <v>47131502</v>
      </c>
      <c r="D914" s="42" t="s">
        <v>152</v>
      </c>
      <c r="E914" s="42" t="s">
        <v>147</v>
      </c>
      <c r="F914" s="42">
        <v>5</v>
      </c>
      <c r="G914" s="70">
        <v>600</v>
      </c>
      <c r="H914" s="70">
        <f t="shared" ref="H914:H954" si="35">F914*G914</f>
        <v>3000</v>
      </c>
      <c r="I914" s="269" t="s">
        <v>45</v>
      </c>
    </row>
    <row r="915" spans="1:9" ht="19.5" customHeight="1" thickBot="1" x14ac:dyDescent="0.3">
      <c r="A915" s="553"/>
      <c r="B915" s="555"/>
      <c r="C915" s="41">
        <v>47131604</v>
      </c>
      <c r="D915" s="42" t="s">
        <v>159</v>
      </c>
      <c r="E915" s="42" t="s">
        <v>44</v>
      </c>
      <c r="F915" s="42">
        <v>1</v>
      </c>
      <c r="G915" s="70">
        <v>180</v>
      </c>
      <c r="H915" s="70">
        <f t="shared" si="35"/>
        <v>180</v>
      </c>
      <c r="I915" s="269" t="s">
        <v>45</v>
      </c>
    </row>
    <row r="916" spans="1:9" ht="19.5" customHeight="1" thickBot="1" x14ac:dyDescent="0.3">
      <c r="A916" s="553"/>
      <c r="B916" s="555"/>
      <c r="C916" s="41">
        <v>47131618</v>
      </c>
      <c r="D916" s="42" t="s">
        <v>160</v>
      </c>
      <c r="E916" s="42" t="s">
        <v>44</v>
      </c>
      <c r="F916" s="42">
        <v>6</v>
      </c>
      <c r="G916" s="70">
        <v>200</v>
      </c>
      <c r="H916" s="70">
        <f t="shared" si="35"/>
        <v>1200</v>
      </c>
      <c r="I916" s="269" t="s">
        <v>45</v>
      </c>
    </row>
    <row r="917" spans="1:9" ht="19.5" customHeight="1" thickBot="1" x14ac:dyDescent="0.3">
      <c r="A917" s="553"/>
      <c r="B917" s="555"/>
      <c r="C917" s="113">
        <v>47131803</v>
      </c>
      <c r="D917" s="131" t="s">
        <v>153</v>
      </c>
      <c r="E917" s="113" t="s">
        <v>87</v>
      </c>
      <c r="F917" s="42">
        <v>18</v>
      </c>
      <c r="G917" s="70">
        <v>250</v>
      </c>
      <c r="H917" s="70">
        <f t="shared" si="35"/>
        <v>4500</v>
      </c>
      <c r="I917" s="269" t="s">
        <v>45</v>
      </c>
    </row>
    <row r="918" spans="1:9" ht="19.5" customHeight="1" thickBot="1" x14ac:dyDescent="0.3">
      <c r="A918" s="553"/>
      <c r="B918" s="555"/>
      <c r="C918" s="130">
        <v>47131807</v>
      </c>
      <c r="D918" s="131" t="s">
        <v>154</v>
      </c>
      <c r="E918" s="131" t="s">
        <v>87</v>
      </c>
      <c r="F918" s="42">
        <v>20</v>
      </c>
      <c r="G918" s="70">
        <v>200</v>
      </c>
      <c r="H918" s="70">
        <f t="shared" si="35"/>
        <v>4000</v>
      </c>
      <c r="I918" s="269" t="s">
        <v>45</v>
      </c>
    </row>
    <row r="919" spans="1:9" ht="19.5" customHeight="1" thickBot="1" x14ac:dyDescent="0.3">
      <c r="A919" s="553"/>
      <c r="B919" s="555"/>
      <c r="C919" s="118">
        <v>47131810</v>
      </c>
      <c r="D919" s="114" t="s">
        <v>155</v>
      </c>
      <c r="E919" s="149" t="s">
        <v>268</v>
      </c>
      <c r="F919" s="42">
        <v>48</v>
      </c>
      <c r="G919" s="70">
        <v>100</v>
      </c>
      <c r="H919" s="70">
        <f t="shared" si="35"/>
        <v>4800</v>
      </c>
      <c r="I919" s="269" t="s">
        <v>45</v>
      </c>
    </row>
    <row r="920" spans="1:9" ht="19.5" customHeight="1" thickBot="1" x14ac:dyDescent="0.3">
      <c r="A920" s="553"/>
      <c r="B920" s="555"/>
      <c r="C920" s="41">
        <v>47131603</v>
      </c>
      <c r="D920" s="42" t="s">
        <v>156</v>
      </c>
      <c r="E920" s="42" t="s">
        <v>147</v>
      </c>
      <c r="F920" s="42">
        <v>50</v>
      </c>
      <c r="G920" s="70">
        <v>20</v>
      </c>
      <c r="H920" s="70">
        <f t="shared" si="35"/>
        <v>1000</v>
      </c>
      <c r="I920" s="269" t="s">
        <v>45</v>
      </c>
    </row>
    <row r="921" spans="1:9" ht="19.5" customHeight="1" thickBot="1" x14ac:dyDescent="0.3">
      <c r="A921" s="553"/>
      <c r="B921" s="555"/>
      <c r="C921" s="41">
        <v>47121701</v>
      </c>
      <c r="D921" s="42" t="s">
        <v>164</v>
      </c>
      <c r="E921" s="42" t="s">
        <v>78</v>
      </c>
      <c r="F921" s="42">
        <v>6</v>
      </c>
      <c r="G921" s="70">
        <v>450</v>
      </c>
      <c r="H921" s="70">
        <f t="shared" si="35"/>
        <v>2700</v>
      </c>
      <c r="I921" s="269" t="s">
        <v>45</v>
      </c>
    </row>
    <row r="922" spans="1:9" ht="19.5" customHeight="1" thickBot="1" x14ac:dyDescent="0.3">
      <c r="A922" s="553"/>
      <c r="B922" s="555"/>
      <c r="C922" s="41">
        <v>47121701</v>
      </c>
      <c r="D922" s="42" t="s">
        <v>164</v>
      </c>
      <c r="E922" s="42" t="s">
        <v>78</v>
      </c>
      <c r="F922" s="42">
        <v>10</v>
      </c>
      <c r="G922" s="70">
        <v>230</v>
      </c>
      <c r="H922" s="70">
        <f t="shared" si="35"/>
        <v>2300</v>
      </c>
      <c r="I922" s="269" t="s">
        <v>45</v>
      </c>
    </row>
    <row r="923" spans="1:9" ht="19.5" customHeight="1" thickBot="1" x14ac:dyDescent="0.3">
      <c r="A923" s="553"/>
      <c r="B923" s="555"/>
      <c r="C923" s="41">
        <v>47131829</v>
      </c>
      <c r="D923" s="42" t="s">
        <v>398</v>
      </c>
      <c r="E923" s="42" t="s">
        <v>44</v>
      </c>
      <c r="F923" s="42">
        <v>12</v>
      </c>
      <c r="G923" s="70">
        <v>250</v>
      </c>
      <c r="H923" s="70">
        <f t="shared" si="35"/>
        <v>3000</v>
      </c>
      <c r="I923" s="269" t="s">
        <v>45</v>
      </c>
    </row>
    <row r="924" spans="1:9" ht="19.5" customHeight="1" thickBot="1" x14ac:dyDescent="0.3">
      <c r="A924" s="553"/>
      <c r="B924" s="555"/>
      <c r="C924" s="41">
        <v>47131824</v>
      </c>
      <c r="D924" s="42" t="s">
        <v>158</v>
      </c>
      <c r="E924" s="42" t="s">
        <v>44</v>
      </c>
      <c r="F924" s="42">
        <v>6</v>
      </c>
      <c r="G924" s="70">
        <v>150</v>
      </c>
      <c r="H924" s="70">
        <f t="shared" si="35"/>
        <v>900</v>
      </c>
      <c r="I924" s="269" t="s">
        <v>45</v>
      </c>
    </row>
    <row r="925" spans="1:9" ht="19.5" customHeight="1" thickBot="1" x14ac:dyDescent="0.3">
      <c r="A925" s="553"/>
      <c r="B925" s="555"/>
      <c r="C925" s="41">
        <v>4713182</v>
      </c>
      <c r="D925" s="42" t="s">
        <v>165</v>
      </c>
      <c r="E925" s="42" t="s">
        <v>147</v>
      </c>
      <c r="F925" s="42">
        <v>125</v>
      </c>
      <c r="G925" s="70">
        <v>150</v>
      </c>
      <c r="H925" s="70">
        <f t="shared" si="35"/>
        <v>18750</v>
      </c>
      <c r="I925" s="269" t="s">
        <v>45</v>
      </c>
    </row>
    <row r="926" spans="1:9" ht="19.5" customHeight="1" thickBot="1" x14ac:dyDescent="0.3">
      <c r="A926" s="553"/>
      <c r="B926" s="555"/>
      <c r="C926" s="41">
        <v>47131816</v>
      </c>
      <c r="D926" s="42" t="s">
        <v>165</v>
      </c>
      <c r="E926" s="42" t="s">
        <v>147</v>
      </c>
      <c r="F926" s="42">
        <v>80</v>
      </c>
      <c r="G926" s="70">
        <v>80</v>
      </c>
      <c r="H926" s="70">
        <f t="shared" si="35"/>
        <v>6400</v>
      </c>
      <c r="I926" s="269" t="s">
        <v>45</v>
      </c>
    </row>
    <row r="927" spans="1:9" ht="19.5" customHeight="1" thickBot="1" x14ac:dyDescent="0.3">
      <c r="A927" s="553"/>
      <c r="B927" s="555"/>
      <c r="C927" s="41">
        <v>47131831</v>
      </c>
      <c r="D927" s="42" t="s">
        <v>161</v>
      </c>
      <c r="E927" s="42" t="s">
        <v>87</v>
      </c>
      <c r="F927" s="42">
        <v>6</v>
      </c>
      <c r="G927" s="70">
        <v>180</v>
      </c>
      <c r="H927" s="70">
        <f t="shared" si="35"/>
        <v>1080</v>
      </c>
      <c r="I927" s="269" t="s">
        <v>45</v>
      </c>
    </row>
    <row r="928" spans="1:9" ht="19.5" customHeight="1" thickBot="1" x14ac:dyDescent="0.3">
      <c r="A928" s="553"/>
      <c r="B928" s="555"/>
      <c r="C928" s="41">
        <v>47131829</v>
      </c>
      <c r="D928" s="42" t="s">
        <v>398</v>
      </c>
      <c r="E928" s="42" t="s">
        <v>44</v>
      </c>
      <c r="F928" s="42">
        <v>8</v>
      </c>
      <c r="G928" s="70">
        <v>250</v>
      </c>
      <c r="H928" s="70">
        <f t="shared" si="35"/>
        <v>2000</v>
      </c>
      <c r="I928" s="115" t="s">
        <v>228</v>
      </c>
    </row>
    <row r="929" spans="1:9" ht="19.5" customHeight="1" thickBot="1" x14ac:dyDescent="0.3">
      <c r="A929" s="553"/>
      <c r="B929" s="555"/>
      <c r="C929" s="130">
        <v>47131807</v>
      </c>
      <c r="D929" s="131" t="s">
        <v>154</v>
      </c>
      <c r="E929" s="131" t="s">
        <v>87</v>
      </c>
      <c r="F929" s="42">
        <v>15</v>
      </c>
      <c r="G929" s="70">
        <v>200</v>
      </c>
      <c r="H929" s="70">
        <f t="shared" si="35"/>
        <v>3000</v>
      </c>
      <c r="I929" s="115" t="s">
        <v>228</v>
      </c>
    </row>
    <row r="930" spans="1:9" ht="19.5" customHeight="1" thickBot="1" x14ac:dyDescent="0.3">
      <c r="A930" s="553"/>
      <c r="B930" s="555"/>
      <c r="C930" s="41">
        <v>47121701</v>
      </c>
      <c r="D930" s="42" t="s">
        <v>164</v>
      </c>
      <c r="E930" s="42" t="s">
        <v>78</v>
      </c>
      <c r="F930" s="42">
        <v>8</v>
      </c>
      <c r="G930" s="70">
        <v>230</v>
      </c>
      <c r="H930" s="70">
        <f t="shared" si="35"/>
        <v>1840</v>
      </c>
      <c r="I930" s="115" t="s">
        <v>228</v>
      </c>
    </row>
    <row r="931" spans="1:9" ht="19.5" customHeight="1" thickBot="1" x14ac:dyDescent="0.3">
      <c r="A931" s="553"/>
      <c r="B931" s="555"/>
      <c r="C931" s="113">
        <v>47131803</v>
      </c>
      <c r="D931" s="131" t="s">
        <v>153</v>
      </c>
      <c r="E931" s="113" t="s">
        <v>87</v>
      </c>
      <c r="F931" s="42">
        <v>6</v>
      </c>
      <c r="G931" s="70">
        <v>250</v>
      </c>
      <c r="H931" s="70">
        <f t="shared" si="35"/>
        <v>1500</v>
      </c>
      <c r="I931" s="115" t="s">
        <v>228</v>
      </c>
    </row>
    <row r="932" spans="1:9" ht="19.5" customHeight="1" thickBot="1" x14ac:dyDescent="0.3">
      <c r="A932" s="553"/>
      <c r="B932" s="555"/>
      <c r="C932" s="118">
        <v>47131810</v>
      </c>
      <c r="D932" s="114" t="s">
        <v>155</v>
      </c>
      <c r="E932" s="149" t="s">
        <v>268</v>
      </c>
      <c r="F932" s="42">
        <v>24</v>
      </c>
      <c r="G932" s="70">
        <v>100</v>
      </c>
      <c r="H932" s="70">
        <f t="shared" si="35"/>
        <v>2400</v>
      </c>
      <c r="I932" s="115" t="s">
        <v>228</v>
      </c>
    </row>
    <row r="933" spans="1:9" ht="19.5" customHeight="1" thickBot="1" x14ac:dyDescent="0.3">
      <c r="A933" s="553"/>
      <c r="B933" s="555"/>
      <c r="C933" s="41">
        <v>41103206</v>
      </c>
      <c r="D933" s="42" t="s">
        <v>399</v>
      </c>
      <c r="E933" s="42" t="s">
        <v>78</v>
      </c>
      <c r="F933" s="42">
        <v>5</v>
      </c>
      <c r="G933" s="70">
        <v>150</v>
      </c>
      <c r="H933" s="70">
        <f t="shared" si="35"/>
        <v>750</v>
      </c>
      <c r="I933" s="115" t="s">
        <v>228</v>
      </c>
    </row>
    <row r="934" spans="1:9" ht="19.5" customHeight="1" thickBot="1" x14ac:dyDescent="0.3">
      <c r="A934" s="553"/>
      <c r="B934" s="555"/>
      <c r="C934" s="41">
        <v>47131603</v>
      </c>
      <c r="D934" s="42" t="s">
        <v>156</v>
      </c>
      <c r="E934" s="42" t="s">
        <v>147</v>
      </c>
      <c r="F934" s="42">
        <v>91</v>
      </c>
      <c r="G934" s="70">
        <v>20</v>
      </c>
      <c r="H934" s="70">
        <f t="shared" si="35"/>
        <v>1820</v>
      </c>
      <c r="I934" s="115" t="s">
        <v>228</v>
      </c>
    </row>
    <row r="935" spans="1:9" ht="19.5" customHeight="1" thickBot="1" x14ac:dyDescent="0.3">
      <c r="A935" s="553"/>
      <c r="B935" s="555"/>
      <c r="C935" s="41">
        <v>47131611</v>
      </c>
      <c r="D935" s="42" t="s">
        <v>157</v>
      </c>
      <c r="E935" s="42" t="s">
        <v>44</v>
      </c>
      <c r="F935" s="42">
        <v>4</v>
      </c>
      <c r="G935" s="70">
        <v>150</v>
      </c>
      <c r="H935" s="70">
        <f t="shared" si="35"/>
        <v>600</v>
      </c>
      <c r="I935" s="115" t="s">
        <v>228</v>
      </c>
    </row>
    <row r="936" spans="1:9" ht="19.5" customHeight="1" thickBot="1" x14ac:dyDescent="0.3">
      <c r="A936" s="553"/>
      <c r="B936" s="555"/>
      <c r="C936" s="41">
        <v>47131618</v>
      </c>
      <c r="D936" s="42" t="s">
        <v>160</v>
      </c>
      <c r="E936" s="42" t="s">
        <v>44</v>
      </c>
      <c r="F936" s="42">
        <v>5</v>
      </c>
      <c r="G936" s="70">
        <v>200</v>
      </c>
      <c r="H936" s="70">
        <f t="shared" si="35"/>
        <v>1000</v>
      </c>
      <c r="I936" s="115" t="s">
        <v>228</v>
      </c>
    </row>
    <row r="937" spans="1:9" s="111" customFormat="1" ht="17.25" customHeight="1" thickBot="1" x14ac:dyDescent="0.3">
      <c r="A937" s="553"/>
      <c r="B937" s="555"/>
      <c r="C937" s="130">
        <v>47131807</v>
      </c>
      <c r="D937" s="131" t="s">
        <v>154</v>
      </c>
      <c r="E937" s="131" t="s">
        <v>87</v>
      </c>
      <c r="F937" s="42">
        <v>13</v>
      </c>
      <c r="G937" s="70">
        <v>200</v>
      </c>
      <c r="H937" s="70">
        <f t="shared" si="35"/>
        <v>2600</v>
      </c>
      <c r="I937" s="269" t="s">
        <v>238</v>
      </c>
    </row>
    <row r="938" spans="1:9" s="111" customFormat="1" ht="17.25" customHeight="1" thickBot="1" x14ac:dyDescent="0.3">
      <c r="A938" s="553"/>
      <c r="B938" s="555"/>
      <c r="C938" s="41">
        <v>47131604</v>
      </c>
      <c r="D938" s="42" t="s">
        <v>159</v>
      </c>
      <c r="E938" s="42" t="s">
        <v>44</v>
      </c>
      <c r="F938" s="42">
        <v>7</v>
      </c>
      <c r="G938" s="70">
        <v>180</v>
      </c>
      <c r="H938" s="70">
        <f t="shared" si="35"/>
        <v>1260</v>
      </c>
      <c r="I938" s="269" t="s">
        <v>238</v>
      </c>
    </row>
    <row r="939" spans="1:9" s="111" customFormat="1" ht="16.5" thickBot="1" x14ac:dyDescent="0.3">
      <c r="A939" s="553"/>
      <c r="B939" s="555"/>
      <c r="C939" s="41">
        <v>47131603</v>
      </c>
      <c r="D939" s="42" t="s">
        <v>156</v>
      </c>
      <c r="E939" s="42" t="s">
        <v>147</v>
      </c>
      <c r="F939" s="113">
        <v>120</v>
      </c>
      <c r="G939" s="119">
        <v>20</v>
      </c>
      <c r="H939" s="70">
        <f t="shared" si="35"/>
        <v>2400</v>
      </c>
      <c r="I939" s="269" t="s">
        <v>238</v>
      </c>
    </row>
    <row r="940" spans="1:9" s="111" customFormat="1" ht="16.5" thickBot="1" x14ac:dyDescent="0.3">
      <c r="A940" s="553"/>
      <c r="B940" s="555"/>
      <c r="C940" s="41">
        <v>47121701</v>
      </c>
      <c r="D940" s="42" t="s">
        <v>164</v>
      </c>
      <c r="E940" s="42" t="s">
        <v>78</v>
      </c>
      <c r="F940" s="113">
        <v>26</v>
      </c>
      <c r="G940" s="119">
        <v>450</v>
      </c>
      <c r="H940" s="70">
        <f t="shared" si="35"/>
        <v>11700</v>
      </c>
      <c r="I940" s="269" t="s">
        <v>238</v>
      </c>
    </row>
    <row r="941" spans="1:9" s="111" customFormat="1" ht="16.5" thickBot="1" x14ac:dyDescent="0.3">
      <c r="A941" s="553"/>
      <c r="B941" s="555"/>
      <c r="C941" s="41">
        <v>47121701</v>
      </c>
      <c r="D941" s="42" t="s">
        <v>164</v>
      </c>
      <c r="E941" s="42" t="s">
        <v>78</v>
      </c>
      <c r="F941" s="113">
        <v>29</v>
      </c>
      <c r="G941" s="119">
        <v>230</v>
      </c>
      <c r="H941" s="70">
        <f t="shared" si="35"/>
        <v>6670</v>
      </c>
      <c r="I941" s="269" t="s">
        <v>238</v>
      </c>
    </row>
    <row r="942" spans="1:9" s="152" customFormat="1" ht="16.5" thickBot="1" x14ac:dyDescent="0.3">
      <c r="A942" s="553"/>
      <c r="B942" s="555"/>
      <c r="C942" s="113">
        <v>47131803</v>
      </c>
      <c r="D942" s="131" t="s">
        <v>153</v>
      </c>
      <c r="E942" s="113" t="s">
        <v>87</v>
      </c>
      <c r="F942" s="149">
        <v>28</v>
      </c>
      <c r="G942" s="179">
        <v>250</v>
      </c>
      <c r="H942" s="70">
        <f t="shared" si="35"/>
        <v>7000</v>
      </c>
      <c r="I942" s="269" t="s">
        <v>238</v>
      </c>
    </row>
    <row r="943" spans="1:9" s="152" customFormat="1" ht="16.5" thickBot="1" x14ac:dyDescent="0.3">
      <c r="A943" s="553"/>
      <c r="B943" s="555"/>
      <c r="C943" s="118">
        <v>47131810</v>
      </c>
      <c r="D943" s="114" t="s">
        <v>155</v>
      </c>
      <c r="E943" s="149" t="s">
        <v>268</v>
      </c>
      <c r="F943" s="42">
        <v>72</v>
      </c>
      <c r="G943" s="70">
        <v>100</v>
      </c>
      <c r="H943" s="70">
        <f t="shared" si="35"/>
        <v>7200</v>
      </c>
      <c r="I943" s="269" t="s">
        <v>238</v>
      </c>
    </row>
    <row r="944" spans="1:9" s="152" customFormat="1" ht="16.5" thickBot="1" x14ac:dyDescent="0.3">
      <c r="A944" s="553"/>
      <c r="B944" s="555"/>
      <c r="C944" s="41">
        <v>47131618</v>
      </c>
      <c r="D944" s="42" t="s">
        <v>160</v>
      </c>
      <c r="E944" s="42" t="s">
        <v>44</v>
      </c>
      <c r="F944" s="42">
        <v>9</v>
      </c>
      <c r="G944" s="70">
        <v>200</v>
      </c>
      <c r="H944" s="70">
        <f t="shared" si="35"/>
        <v>1800</v>
      </c>
      <c r="I944" s="269" t="s">
        <v>238</v>
      </c>
    </row>
    <row r="945" spans="1:10" s="152" customFormat="1" ht="16.5" thickBot="1" x14ac:dyDescent="0.3">
      <c r="A945" s="553"/>
      <c r="B945" s="555"/>
      <c r="C945" s="41">
        <v>47131502</v>
      </c>
      <c r="D945" s="42" t="s">
        <v>152</v>
      </c>
      <c r="E945" s="42" t="s">
        <v>147</v>
      </c>
      <c r="F945" s="42">
        <v>16</v>
      </c>
      <c r="G945" s="70">
        <v>600</v>
      </c>
      <c r="H945" s="70">
        <f t="shared" si="35"/>
        <v>9600</v>
      </c>
      <c r="I945" s="269" t="s">
        <v>238</v>
      </c>
    </row>
    <row r="946" spans="1:10" s="152" customFormat="1" ht="16.5" thickBot="1" x14ac:dyDescent="0.3">
      <c r="A946" s="553"/>
      <c r="B946" s="555"/>
      <c r="C946" s="41">
        <v>47131604</v>
      </c>
      <c r="D946" s="42" t="s">
        <v>159</v>
      </c>
      <c r="E946" s="42" t="s">
        <v>44</v>
      </c>
      <c r="F946" s="131">
        <v>20</v>
      </c>
      <c r="G946" s="70">
        <v>180</v>
      </c>
      <c r="H946" s="70">
        <f t="shared" si="35"/>
        <v>3600</v>
      </c>
      <c r="I946" s="269" t="s">
        <v>162</v>
      </c>
    </row>
    <row r="947" spans="1:10" ht="16.5" thickBot="1" x14ac:dyDescent="0.3">
      <c r="A947" s="553"/>
      <c r="B947" s="555"/>
      <c r="C947" s="113">
        <v>47131803</v>
      </c>
      <c r="D947" s="131" t="s">
        <v>153</v>
      </c>
      <c r="E947" s="113" t="s">
        <v>87</v>
      </c>
      <c r="F947" s="131">
        <v>33</v>
      </c>
      <c r="G947" s="112">
        <v>250</v>
      </c>
      <c r="H947" s="70">
        <f t="shared" si="35"/>
        <v>8250</v>
      </c>
      <c r="I947" s="269" t="s">
        <v>162</v>
      </c>
      <c r="J947" s="170"/>
    </row>
    <row r="948" spans="1:10" ht="19.5" customHeight="1" thickBot="1" x14ac:dyDescent="0.3">
      <c r="A948" s="553"/>
      <c r="B948" s="555"/>
      <c r="C948" s="118">
        <v>47131810</v>
      </c>
      <c r="D948" s="114" t="s">
        <v>155</v>
      </c>
      <c r="E948" s="149" t="s">
        <v>268</v>
      </c>
      <c r="F948" s="131">
        <v>37</v>
      </c>
      <c r="G948" s="112">
        <v>100</v>
      </c>
      <c r="H948" s="70">
        <f t="shared" si="35"/>
        <v>3700</v>
      </c>
      <c r="I948" s="269" t="s">
        <v>162</v>
      </c>
      <c r="J948" s="170"/>
    </row>
    <row r="949" spans="1:10" ht="19.5" customHeight="1" thickBot="1" x14ac:dyDescent="0.3">
      <c r="A949" s="553"/>
      <c r="B949" s="555"/>
      <c r="C949" s="41">
        <v>47131604</v>
      </c>
      <c r="D949" s="42" t="s">
        <v>159</v>
      </c>
      <c r="E949" s="42" t="s">
        <v>44</v>
      </c>
      <c r="F949" s="131">
        <v>54</v>
      </c>
      <c r="G949" s="112">
        <v>20</v>
      </c>
      <c r="H949" s="70">
        <f t="shared" si="35"/>
        <v>1080</v>
      </c>
      <c r="I949" s="269" t="s">
        <v>162</v>
      </c>
      <c r="J949" s="170"/>
    </row>
    <row r="950" spans="1:10" ht="19.5" customHeight="1" thickBot="1" x14ac:dyDescent="0.3">
      <c r="A950" s="553"/>
      <c r="B950" s="555"/>
      <c r="C950" s="41">
        <v>47131618</v>
      </c>
      <c r="D950" s="42" t="s">
        <v>160</v>
      </c>
      <c r="E950" s="42" t="s">
        <v>44</v>
      </c>
      <c r="F950" s="131">
        <v>21</v>
      </c>
      <c r="G950" s="112">
        <v>200</v>
      </c>
      <c r="H950" s="70">
        <f t="shared" si="35"/>
        <v>4200</v>
      </c>
      <c r="I950" s="269" t="s">
        <v>162</v>
      </c>
      <c r="J950" s="178"/>
    </row>
    <row r="951" spans="1:10" ht="19.5" customHeight="1" thickBot="1" x14ac:dyDescent="0.3">
      <c r="A951" s="553"/>
      <c r="B951" s="555"/>
      <c r="C951" s="130">
        <v>47131807</v>
      </c>
      <c r="D951" s="131" t="s">
        <v>154</v>
      </c>
      <c r="E951" s="131" t="s">
        <v>87</v>
      </c>
      <c r="F951" s="131">
        <v>25</v>
      </c>
      <c r="G951" s="112">
        <v>200</v>
      </c>
      <c r="H951" s="70">
        <f t="shared" si="35"/>
        <v>5000</v>
      </c>
      <c r="I951" s="269" t="s">
        <v>162</v>
      </c>
      <c r="J951" s="170"/>
    </row>
    <row r="952" spans="1:10" ht="19.5" customHeight="1" thickBot="1" x14ac:dyDescent="0.3">
      <c r="A952" s="553"/>
      <c r="B952" s="555"/>
      <c r="C952" s="41">
        <v>41103206</v>
      </c>
      <c r="D952" s="42" t="s">
        <v>399</v>
      </c>
      <c r="E952" s="42" t="s">
        <v>78</v>
      </c>
      <c r="F952" s="42">
        <v>23</v>
      </c>
      <c r="G952" s="70">
        <v>150</v>
      </c>
      <c r="H952" s="70">
        <f t="shared" si="35"/>
        <v>3450</v>
      </c>
      <c r="I952" s="265" t="s">
        <v>281</v>
      </c>
      <c r="J952" s="170"/>
    </row>
    <row r="953" spans="1:10" ht="19.5" customHeight="1" thickBot="1" x14ac:dyDescent="0.3">
      <c r="A953" s="553"/>
      <c r="B953" s="555"/>
      <c r="C953" s="130">
        <v>47131807</v>
      </c>
      <c r="D953" s="131" t="s">
        <v>154</v>
      </c>
      <c r="E953" s="131" t="s">
        <v>87</v>
      </c>
      <c r="F953" s="131">
        <v>11</v>
      </c>
      <c r="G953" s="112">
        <v>200</v>
      </c>
      <c r="H953" s="70">
        <f t="shared" si="35"/>
        <v>2200</v>
      </c>
      <c r="I953" s="265" t="s">
        <v>281</v>
      </c>
      <c r="J953" s="170"/>
    </row>
    <row r="954" spans="1:10" ht="19.5" customHeight="1" thickBot="1" x14ac:dyDescent="0.3">
      <c r="A954" s="553"/>
      <c r="B954" s="555"/>
      <c r="C954" s="113">
        <v>47131803</v>
      </c>
      <c r="D954" s="131" t="s">
        <v>153</v>
      </c>
      <c r="E954" s="113" t="s">
        <v>87</v>
      </c>
      <c r="F954" s="131">
        <v>28</v>
      </c>
      <c r="G954" s="112">
        <v>250</v>
      </c>
      <c r="H954" s="70">
        <f t="shared" si="35"/>
        <v>7000</v>
      </c>
      <c r="I954" s="265" t="s">
        <v>281</v>
      </c>
      <c r="J954" s="170"/>
    </row>
    <row r="955" spans="1:10" ht="19.5" customHeight="1" thickBot="1" x14ac:dyDescent="0.3">
      <c r="A955" s="553"/>
      <c r="B955" s="555"/>
      <c r="C955" s="118">
        <v>47131702</v>
      </c>
      <c r="D955" s="114" t="s">
        <v>167</v>
      </c>
      <c r="E955" s="42" t="s">
        <v>44</v>
      </c>
      <c r="F955" s="149">
        <v>3</v>
      </c>
      <c r="G955" s="179">
        <v>670</v>
      </c>
      <c r="H955" s="133">
        <f t="shared" ref="H955" si="36">F955*G955</f>
        <v>2010</v>
      </c>
      <c r="I955" s="265" t="s">
        <v>281</v>
      </c>
      <c r="J955" s="170"/>
    </row>
    <row r="956" spans="1:10" ht="32.25" thickBot="1" x14ac:dyDescent="0.3">
      <c r="A956" s="554"/>
      <c r="B956" s="556"/>
      <c r="C956" s="65"/>
      <c r="D956" s="65"/>
      <c r="E956" s="441"/>
      <c r="F956" s="66"/>
      <c r="G956" s="71" t="s">
        <v>46</v>
      </c>
      <c r="H956" s="367">
        <f>SUM(H914:H955)</f>
        <v>159440</v>
      </c>
      <c r="J956" s="89"/>
    </row>
    <row r="957" spans="1:10" s="111" customFormat="1" ht="16.5" thickBot="1" x14ac:dyDescent="0.3">
      <c r="E957" s="448"/>
      <c r="G957" s="288"/>
      <c r="H957" s="288"/>
      <c r="I957" s="273"/>
    </row>
    <row r="958" spans="1:10" ht="48" thickBot="1" x14ac:dyDescent="0.3">
      <c r="A958" s="26" t="s">
        <v>15</v>
      </c>
      <c r="B958" s="503" t="s">
        <v>16</v>
      </c>
      <c r="C958" s="504" t="s">
        <v>17</v>
      </c>
      <c r="D958" s="401" t="s">
        <v>18</v>
      </c>
      <c r="E958" s="401" t="s">
        <v>19</v>
      </c>
      <c r="F958" s="401" t="s">
        <v>20</v>
      </c>
      <c r="G958" s="401" t="s">
        <v>21</v>
      </c>
      <c r="H958" s="505" t="s">
        <v>22</v>
      </c>
    </row>
    <row r="959" spans="1:10" ht="45" customHeight="1" thickBot="1" x14ac:dyDescent="0.3">
      <c r="A959" s="543">
        <v>56</v>
      </c>
      <c r="B959" s="544">
        <v>39</v>
      </c>
      <c r="C959" s="485" t="s">
        <v>168</v>
      </c>
      <c r="D959" s="78" t="s">
        <v>169</v>
      </c>
      <c r="E959" s="78" t="s">
        <v>54</v>
      </c>
      <c r="F959" s="78" t="s">
        <v>25</v>
      </c>
      <c r="G959" s="78" t="s">
        <v>52</v>
      </c>
      <c r="H959" s="78"/>
    </row>
    <row r="960" spans="1:10" ht="33" thickTop="1" thickBot="1" x14ac:dyDescent="0.3">
      <c r="A960" s="553"/>
      <c r="B960" s="555"/>
      <c r="C960" s="549" t="s">
        <v>27</v>
      </c>
      <c r="D960" s="33" t="s">
        <v>28</v>
      </c>
      <c r="E960" s="34">
        <v>44693</v>
      </c>
      <c r="F960" s="549" t="s">
        <v>29</v>
      </c>
      <c r="G960" s="33" t="s">
        <v>30</v>
      </c>
      <c r="H960" s="31" t="s">
        <v>31</v>
      </c>
    </row>
    <row r="961" spans="1:9" ht="20.25" customHeight="1" thickTop="1" thickBot="1" x14ac:dyDescent="0.3">
      <c r="A961" s="553"/>
      <c r="B961" s="555"/>
      <c r="C961" s="550"/>
      <c r="D961" s="33" t="s">
        <v>32</v>
      </c>
      <c r="E961" s="31">
        <v>2</v>
      </c>
      <c r="F961" s="550"/>
      <c r="G961" s="33" t="s">
        <v>33</v>
      </c>
      <c r="H961" s="69" t="s">
        <v>34</v>
      </c>
    </row>
    <row r="962" spans="1:9" ht="20.25" customHeight="1" thickTop="1" thickBot="1" x14ac:dyDescent="0.3">
      <c r="A962" s="553"/>
      <c r="B962" s="555"/>
      <c r="C962" s="550"/>
      <c r="D962" s="33" t="s">
        <v>35</v>
      </c>
      <c r="E962" s="34">
        <v>44700</v>
      </c>
      <c r="F962" s="550"/>
      <c r="G962" s="33" t="s">
        <v>36</v>
      </c>
      <c r="H962" s="69" t="s">
        <v>34</v>
      </c>
    </row>
    <row r="963" spans="1:9" ht="20.25" customHeight="1" thickTop="1" thickBot="1" x14ac:dyDescent="0.3">
      <c r="A963" s="553"/>
      <c r="B963" s="555"/>
      <c r="C963" s="551"/>
      <c r="D963" s="33" t="s">
        <v>32</v>
      </c>
      <c r="E963" s="31">
        <v>2</v>
      </c>
      <c r="F963" s="551"/>
      <c r="G963" s="33" t="s">
        <v>37</v>
      </c>
      <c r="H963" s="69" t="s">
        <v>34</v>
      </c>
    </row>
    <row r="964" spans="1:9" ht="20.25" customHeight="1" thickTop="1" thickBot="1" x14ac:dyDescent="0.3">
      <c r="A964" s="553"/>
      <c r="B964" s="555"/>
      <c r="C964" s="57"/>
      <c r="D964" s="57"/>
      <c r="E964" s="437"/>
      <c r="F964" s="57"/>
      <c r="G964" s="57"/>
      <c r="H964" s="57"/>
    </row>
    <row r="965" spans="1:9" ht="33" thickTop="1" thickBot="1" x14ac:dyDescent="0.3">
      <c r="A965" s="553"/>
      <c r="B965" s="555"/>
      <c r="C965" s="37" t="s">
        <v>38</v>
      </c>
      <c r="D965" s="38" t="s">
        <v>39</v>
      </c>
      <c r="E965" s="38" t="s">
        <v>40</v>
      </c>
      <c r="F965" s="38" t="s">
        <v>41</v>
      </c>
      <c r="G965" s="38" t="s">
        <v>42</v>
      </c>
      <c r="H965" s="38" t="s">
        <v>43</v>
      </c>
    </row>
    <row r="966" spans="1:9" ht="20.25" customHeight="1" thickTop="1" thickBot="1" x14ac:dyDescent="0.3">
      <c r="A966" s="553"/>
      <c r="B966" s="555"/>
      <c r="C966" s="41">
        <v>44121701</v>
      </c>
      <c r="D966" s="42" t="s">
        <v>170</v>
      </c>
      <c r="E966" s="42" t="s">
        <v>82</v>
      </c>
      <c r="F966" s="42">
        <v>70</v>
      </c>
      <c r="G966" s="70">
        <v>100</v>
      </c>
      <c r="H966" s="70">
        <f t="shared" ref="H966:H1023" si="37">F966*G966</f>
        <v>7000</v>
      </c>
      <c r="I966" s="269" t="s">
        <v>45</v>
      </c>
    </row>
    <row r="967" spans="1:9" ht="19.5" customHeight="1" thickBot="1" x14ac:dyDescent="0.3">
      <c r="A967" s="553"/>
      <c r="B967" s="555"/>
      <c r="C967" s="41">
        <v>44121615</v>
      </c>
      <c r="D967" s="42" t="s">
        <v>171</v>
      </c>
      <c r="E967" s="42" t="s">
        <v>44</v>
      </c>
      <c r="F967" s="42">
        <v>20</v>
      </c>
      <c r="G967" s="70">
        <v>800</v>
      </c>
      <c r="H967" s="70">
        <f t="shared" si="37"/>
        <v>16000</v>
      </c>
      <c r="I967" s="269" t="s">
        <v>45</v>
      </c>
    </row>
    <row r="968" spans="1:9" ht="19.5" customHeight="1" thickBot="1" x14ac:dyDescent="0.3">
      <c r="A968" s="553"/>
      <c r="B968" s="555"/>
      <c r="C968" s="41">
        <v>44122107</v>
      </c>
      <c r="D968" s="42" t="s">
        <v>172</v>
      </c>
      <c r="E968" s="42" t="s">
        <v>82</v>
      </c>
      <c r="F968" s="42">
        <v>15</v>
      </c>
      <c r="G968" s="70">
        <v>45</v>
      </c>
      <c r="H968" s="70">
        <f t="shared" si="37"/>
        <v>675</v>
      </c>
      <c r="I968" s="269" t="s">
        <v>45</v>
      </c>
    </row>
    <row r="969" spans="1:9" ht="19.5" customHeight="1" thickBot="1" x14ac:dyDescent="0.3">
      <c r="A969" s="553"/>
      <c r="B969" s="555"/>
      <c r="C969" s="41">
        <v>44122104</v>
      </c>
      <c r="D969" s="42" t="s">
        <v>173</v>
      </c>
      <c r="E969" s="42" t="s">
        <v>82</v>
      </c>
      <c r="F969" s="42">
        <v>15</v>
      </c>
      <c r="G969" s="70">
        <v>50</v>
      </c>
      <c r="H969" s="70">
        <f t="shared" si="37"/>
        <v>750</v>
      </c>
      <c r="I969" s="269" t="s">
        <v>45</v>
      </c>
    </row>
    <row r="970" spans="1:9" ht="19.5" customHeight="1" thickBot="1" x14ac:dyDescent="0.3">
      <c r="A970" s="553"/>
      <c r="B970" s="555"/>
      <c r="C970" s="41">
        <v>44122104</v>
      </c>
      <c r="D970" s="42" t="s">
        <v>173</v>
      </c>
      <c r="E970" s="42" t="s">
        <v>82</v>
      </c>
      <c r="F970" s="42">
        <v>20</v>
      </c>
      <c r="G970" s="70">
        <v>40</v>
      </c>
      <c r="H970" s="70">
        <f t="shared" si="37"/>
        <v>800</v>
      </c>
      <c r="I970" s="269" t="s">
        <v>45</v>
      </c>
    </row>
    <row r="971" spans="1:9" ht="19.5" customHeight="1" thickBot="1" x14ac:dyDescent="0.3">
      <c r="A971" s="553"/>
      <c r="B971" s="555"/>
      <c r="C971" s="41">
        <v>44121802</v>
      </c>
      <c r="D971" s="42" t="s">
        <v>174</v>
      </c>
      <c r="E971" s="42" t="s">
        <v>82</v>
      </c>
      <c r="F971" s="42">
        <v>24</v>
      </c>
      <c r="G971" s="70">
        <v>90</v>
      </c>
      <c r="H971" s="70">
        <f t="shared" si="37"/>
        <v>2160</v>
      </c>
      <c r="I971" s="269" t="s">
        <v>45</v>
      </c>
    </row>
    <row r="972" spans="1:9" ht="19.5" customHeight="1" thickBot="1" x14ac:dyDescent="0.3">
      <c r="A972" s="553"/>
      <c r="B972" s="555"/>
      <c r="C972" s="41">
        <v>44103112</v>
      </c>
      <c r="D972" s="42" t="s">
        <v>175</v>
      </c>
      <c r="E972" s="42" t="s">
        <v>44</v>
      </c>
      <c r="F972" s="42">
        <v>24</v>
      </c>
      <c r="G972" s="70">
        <v>170</v>
      </c>
      <c r="H972" s="70">
        <f t="shared" si="37"/>
        <v>4080</v>
      </c>
      <c r="I972" s="269" t="s">
        <v>45</v>
      </c>
    </row>
    <row r="973" spans="1:9" ht="19.5" customHeight="1" thickBot="1" x14ac:dyDescent="0.3">
      <c r="A973" s="553"/>
      <c r="B973" s="555"/>
      <c r="C973" s="41">
        <v>44121507</v>
      </c>
      <c r="D973" s="42" t="s">
        <v>176</v>
      </c>
      <c r="E973" s="42" t="s">
        <v>177</v>
      </c>
      <c r="F973" s="42">
        <v>10</v>
      </c>
      <c r="G973" s="70">
        <v>260</v>
      </c>
      <c r="H973" s="70">
        <f t="shared" si="37"/>
        <v>2600</v>
      </c>
      <c r="I973" s="269" t="s">
        <v>45</v>
      </c>
    </row>
    <row r="974" spans="1:9" ht="16.5" thickBot="1" x14ac:dyDescent="0.3">
      <c r="A974" s="553"/>
      <c r="B974" s="555"/>
      <c r="C974" s="41">
        <v>44121613</v>
      </c>
      <c r="D974" s="42" t="s">
        <v>178</v>
      </c>
      <c r="E974" s="42" t="s">
        <v>44</v>
      </c>
      <c r="F974" s="42">
        <v>20</v>
      </c>
      <c r="G974" s="70">
        <v>80</v>
      </c>
      <c r="H974" s="70">
        <f t="shared" si="37"/>
        <v>1600</v>
      </c>
      <c r="I974" s="269" t="s">
        <v>45</v>
      </c>
    </row>
    <row r="975" spans="1:9" ht="19.5" customHeight="1" thickBot="1" x14ac:dyDescent="0.3">
      <c r="A975" s="553"/>
      <c r="B975" s="555"/>
      <c r="C975" s="41">
        <v>44122003</v>
      </c>
      <c r="D975" s="42" t="s">
        <v>179</v>
      </c>
      <c r="E975" s="42" t="s">
        <v>44</v>
      </c>
      <c r="F975" s="42">
        <v>12</v>
      </c>
      <c r="G975" s="70">
        <v>150</v>
      </c>
      <c r="H975" s="70">
        <f t="shared" si="37"/>
        <v>1800</v>
      </c>
      <c r="I975" s="269" t="s">
        <v>45</v>
      </c>
    </row>
    <row r="976" spans="1:9" ht="19.5" customHeight="1" thickBot="1" x14ac:dyDescent="0.3">
      <c r="A976" s="553"/>
      <c r="B976" s="555"/>
      <c r="C976" s="41">
        <v>44122003</v>
      </c>
      <c r="D976" s="42" t="s">
        <v>179</v>
      </c>
      <c r="E976" s="42" t="s">
        <v>44</v>
      </c>
      <c r="F976" s="42">
        <v>12</v>
      </c>
      <c r="G976" s="70">
        <v>200</v>
      </c>
      <c r="H976" s="70">
        <f t="shared" si="37"/>
        <v>2400</v>
      </c>
      <c r="I976" s="269" t="s">
        <v>45</v>
      </c>
    </row>
    <row r="977" spans="1:12" ht="19.5" customHeight="1" thickBot="1" x14ac:dyDescent="0.3">
      <c r="A977" s="553"/>
      <c r="B977" s="555"/>
      <c r="C977" s="41">
        <v>44121503</v>
      </c>
      <c r="D977" s="42" t="s">
        <v>180</v>
      </c>
      <c r="E977" s="42" t="s">
        <v>82</v>
      </c>
      <c r="F977" s="42">
        <v>200</v>
      </c>
      <c r="G977" s="70">
        <v>8</v>
      </c>
      <c r="H977" s="70">
        <f t="shared" si="37"/>
        <v>1600</v>
      </c>
      <c r="I977" s="269" t="s">
        <v>45</v>
      </c>
    </row>
    <row r="978" spans="1:12" ht="19.5" customHeight="1" thickBot="1" x14ac:dyDescent="0.3">
      <c r="A978" s="553"/>
      <c r="B978" s="555"/>
      <c r="C978" s="41">
        <v>44122011</v>
      </c>
      <c r="D978" s="42" t="s">
        <v>181</v>
      </c>
      <c r="E978" s="42" t="s">
        <v>82</v>
      </c>
      <c r="F978" s="42">
        <v>3</v>
      </c>
      <c r="G978" s="70">
        <v>700</v>
      </c>
      <c r="H978" s="70">
        <f t="shared" si="37"/>
        <v>2100</v>
      </c>
      <c r="I978" s="269" t="s">
        <v>45</v>
      </c>
    </row>
    <row r="979" spans="1:12" ht="32.25" thickBot="1" x14ac:dyDescent="0.3">
      <c r="A979" s="553"/>
      <c r="B979" s="555"/>
      <c r="C979" s="41">
        <v>44111515</v>
      </c>
      <c r="D979" s="42" t="s">
        <v>182</v>
      </c>
      <c r="E979" s="42" t="s">
        <v>44</v>
      </c>
      <c r="F979" s="42">
        <v>15</v>
      </c>
      <c r="G979" s="70">
        <v>350</v>
      </c>
      <c r="H979" s="70">
        <f t="shared" si="37"/>
        <v>5250</v>
      </c>
      <c r="I979" s="269" t="s">
        <v>45</v>
      </c>
    </row>
    <row r="980" spans="1:12" ht="19.5" customHeight="1" thickBot="1" x14ac:dyDescent="0.3">
      <c r="A980" s="553"/>
      <c r="B980" s="555"/>
      <c r="C980" s="41">
        <v>44122011</v>
      </c>
      <c r="D980" s="42" t="s">
        <v>181</v>
      </c>
      <c r="E980" s="42" t="s">
        <v>82</v>
      </c>
      <c r="F980" s="42">
        <v>5</v>
      </c>
      <c r="G980" s="70">
        <v>230</v>
      </c>
      <c r="H980" s="70">
        <f t="shared" si="37"/>
        <v>1150</v>
      </c>
      <c r="I980" s="269" t="s">
        <v>45</v>
      </c>
    </row>
    <row r="981" spans="1:12" ht="19.5" customHeight="1" thickBot="1" x14ac:dyDescent="0.3">
      <c r="A981" s="553"/>
      <c r="B981" s="555"/>
      <c r="C981" s="41">
        <v>44122011</v>
      </c>
      <c r="D981" s="42" t="s">
        <v>181</v>
      </c>
      <c r="E981" s="42" t="s">
        <v>78</v>
      </c>
      <c r="F981" s="42">
        <v>2</v>
      </c>
      <c r="G981" s="70">
        <v>350</v>
      </c>
      <c r="H981" s="70">
        <f t="shared" si="37"/>
        <v>700</v>
      </c>
      <c r="I981" s="269" t="s">
        <v>45</v>
      </c>
    </row>
    <row r="982" spans="1:12" ht="19.5" customHeight="1" thickBot="1" x14ac:dyDescent="0.3">
      <c r="A982" s="553"/>
      <c r="B982" s="555"/>
      <c r="C982" s="41">
        <v>44121503</v>
      </c>
      <c r="D982" s="42" t="s">
        <v>180</v>
      </c>
      <c r="E982" s="42" t="s">
        <v>82</v>
      </c>
      <c r="F982" s="42">
        <v>200</v>
      </c>
      <c r="G982" s="70">
        <v>6</v>
      </c>
      <c r="H982" s="70">
        <f t="shared" si="37"/>
        <v>1200</v>
      </c>
      <c r="I982" s="269" t="s">
        <v>45</v>
      </c>
    </row>
    <row r="983" spans="1:12" ht="19.5" customHeight="1" thickBot="1" x14ac:dyDescent="0.3">
      <c r="A983" s="553"/>
      <c r="B983" s="555"/>
      <c r="C983" s="41">
        <v>44121618</v>
      </c>
      <c r="D983" s="42" t="s">
        <v>401</v>
      </c>
      <c r="E983" s="42" t="s">
        <v>44</v>
      </c>
      <c r="F983" s="42">
        <v>20</v>
      </c>
      <c r="G983" s="70">
        <v>45</v>
      </c>
      <c r="H983" s="70">
        <f t="shared" si="37"/>
        <v>900</v>
      </c>
      <c r="I983" s="269" t="s">
        <v>45</v>
      </c>
    </row>
    <row r="984" spans="1:12" ht="32.25" thickBot="1" x14ac:dyDescent="0.3">
      <c r="A984" s="553"/>
      <c r="B984" s="555"/>
      <c r="C984" s="41">
        <v>44111515</v>
      </c>
      <c r="D984" s="42" t="s">
        <v>182</v>
      </c>
      <c r="E984" s="42" t="s">
        <v>44</v>
      </c>
      <c r="F984" s="42">
        <v>50</v>
      </c>
      <c r="G984" s="70">
        <v>260</v>
      </c>
      <c r="H984" s="70">
        <f t="shared" si="37"/>
        <v>13000</v>
      </c>
      <c r="I984" s="269" t="s">
        <v>45</v>
      </c>
    </row>
    <row r="985" spans="1:12" ht="16.5" thickBot="1" x14ac:dyDescent="0.3">
      <c r="A985" s="553"/>
      <c r="B985" s="555"/>
      <c r="C985" s="41">
        <v>44121503</v>
      </c>
      <c r="D985" s="42" t="s">
        <v>180</v>
      </c>
      <c r="E985" s="42" t="s">
        <v>82</v>
      </c>
      <c r="F985" s="42">
        <v>200</v>
      </c>
      <c r="G985" s="70">
        <v>4</v>
      </c>
      <c r="H985" s="70">
        <f t="shared" si="37"/>
        <v>800</v>
      </c>
      <c r="I985" s="269" t="s">
        <v>45</v>
      </c>
    </row>
    <row r="986" spans="1:12" ht="16.5" thickBot="1" x14ac:dyDescent="0.3">
      <c r="A986" s="553"/>
      <c r="B986" s="555"/>
      <c r="C986" s="41">
        <v>44121503</v>
      </c>
      <c r="D986" s="42" t="s">
        <v>180</v>
      </c>
      <c r="E986" s="42" t="s">
        <v>82</v>
      </c>
      <c r="F986" s="42">
        <v>300</v>
      </c>
      <c r="G986" s="70">
        <v>4</v>
      </c>
      <c r="H986" s="70">
        <f t="shared" si="37"/>
        <v>1200</v>
      </c>
      <c r="I986" s="269" t="s">
        <v>45</v>
      </c>
    </row>
    <row r="987" spans="1:12" ht="16.5" thickBot="1" x14ac:dyDescent="0.3">
      <c r="A987" s="553"/>
      <c r="B987" s="555"/>
      <c r="C987" s="41">
        <v>31201610</v>
      </c>
      <c r="D987" s="42" t="s">
        <v>146</v>
      </c>
      <c r="E987" s="42" t="s">
        <v>44</v>
      </c>
      <c r="F987" s="42">
        <v>25</v>
      </c>
      <c r="G987" s="70">
        <v>95</v>
      </c>
      <c r="H987" s="70">
        <f t="shared" si="37"/>
        <v>2375</v>
      </c>
      <c r="I987" s="269" t="s">
        <v>45</v>
      </c>
    </row>
    <row r="988" spans="1:12" ht="19.5" customHeight="1" thickBot="1" x14ac:dyDescent="0.3">
      <c r="A988" s="553"/>
      <c r="B988" s="555"/>
      <c r="C988" s="190">
        <v>44121706</v>
      </c>
      <c r="D988" s="42" t="s">
        <v>190</v>
      </c>
      <c r="E988" s="106" t="s">
        <v>82</v>
      </c>
      <c r="F988" s="42">
        <v>30</v>
      </c>
      <c r="G988" s="70">
        <v>50</v>
      </c>
      <c r="H988" s="70">
        <f t="shared" si="37"/>
        <v>1500</v>
      </c>
      <c r="I988" s="269" t="s">
        <v>45</v>
      </c>
    </row>
    <row r="989" spans="1:12" s="117" customFormat="1" ht="13.5" customHeight="1" thickBot="1" x14ac:dyDescent="0.25">
      <c r="A989" s="553"/>
      <c r="B989" s="555"/>
      <c r="C989" s="41">
        <v>44121701</v>
      </c>
      <c r="D989" s="42" t="s">
        <v>170</v>
      </c>
      <c r="E989" s="42" t="s">
        <v>82</v>
      </c>
      <c r="F989" s="42">
        <v>37</v>
      </c>
      <c r="G989" s="70">
        <v>100</v>
      </c>
      <c r="H989" s="70">
        <f t="shared" si="37"/>
        <v>3700</v>
      </c>
      <c r="I989" s="269" t="s">
        <v>228</v>
      </c>
      <c r="J989" s="116"/>
      <c r="K989" s="116"/>
      <c r="L989" s="116"/>
    </row>
    <row r="990" spans="1:12" s="117" customFormat="1" ht="13.5" customHeight="1" thickBot="1" x14ac:dyDescent="0.25">
      <c r="A990" s="553"/>
      <c r="B990" s="555"/>
      <c r="C990" s="41">
        <v>44121615</v>
      </c>
      <c r="D990" s="42" t="s">
        <v>171</v>
      </c>
      <c r="E990" s="42" t="s">
        <v>44</v>
      </c>
      <c r="F990" s="42">
        <v>4</v>
      </c>
      <c r="G990" s="70">
        <v>800</v>
      </c>
      <c r="H990" s="70">
        <f t="shared" si="37"/>
        <v>3200</v>
      </c>
      <c r="I990" s="269" t="s">
        <v>228</v>
      </c>
      <c r="J990" s="116"/>
      <c r="K990" s="116"/>
      <c r="L990" s="116"/>
    </row>
    <row r="991" spans="1:12" s="117" customFormat="1" ht="13.5" customHeight="1" thickBot="1" x14ac:dyDescent="0.25">
      <c r="A991" s="553"/>
      <c r="B991" s="555"/>
      <c r="C991" s="41">
        <v>44122107</v>
      </c>
      <c r="D991" s="42" t="s">
        <v>172</v>
      </c>
      <c r="E991" s="42" t="s">
        <v>82</v>
      </c>
      <c r="F991" s="42">
        <v>22</v>
      </c>
      <c r="G991" s="70">
        <v>45</v>
      </c>
      <c r="H991" s="70">
        <f t="shared" si="37"/>
        <v>990</v>
      </c>
      <c r="I991" s="269" t="s">
        <v>228</v>
      </c>
      <c r="J991" s="116"/>
      <c r="K991" s="116"/>
      <c r="L991" s="116"/>
    </row>
    <row r="992" spans="1:12" s="117" customFormat="1" ht="13.5" customHeight="1" thickBot="1" x14ac:dyDescent="0.25">
      <c r="A992" s="553"/>
      <c r="B992" s="555"/>
      <c r="C992" s="41">
        <v>44122104</v>
      </c>
      <c r="D992" s="42" t="s">
        <v>173</v>
      </c>
      <c r="E992" s="42" t="s">
        <v>82</v>
      </c>
      <c r="F992" s="42">
        <v>18</v>
      </c>
      <c r="G992" s="70">
        <v>50</v>
      </c>
      <c r="H992" s="70">
        <f t="shared" si="37"/>
        <v>900</v>
      </c>
      <c r="I992" s="269" t="s">
        <v>228</v>
      </c>
      <c r="J992" s="116"/>
      <c r="K992" s="116"/>
      <c r="L992" s="116"/>
    </row>
    <row r="993" spans="1:12" s="117" customFormat="1" ht="13.5" customHeight="1" thickBot="1" x14ac:dyDescent="0.25">
      <c r="A993" s="553"/>
      <c r="B993" s="555"/>
      <c r="C993" s="41">
        <v>44103112</v>
      </c>
      <c r="D993" s="42" t="s">
        <v>175</v>
      </c>
      <c r="E993" s="42" t="s">
        <v>44</v>
      </c>
      <c r="F993" s="42">
        <v>17</v>
      </c>
      <c r="G993" s="70">
        <v>170</v>
      </c>
      <c r="H993" s="70">
        <f t="shared" si="37"/>
        <v>2890</v>
      </c>
      <c r="I993" s="269" t="s">
        <v>228</v>
      </c>
      <c r="J993" s="116"/>
      <c r="K993" s="116"/>
      <c r="L993" s="116"/>
    </row>
    <row r="994" spans="1:12" s="117" customFormat="1" ht="13.5" customHeight="1" thickBot="1" x14ac:dyDescent="0.25">
      <c r="A994" s="553"/>
      <c r="B994" s="555"/>
      <c r="C994" s="41">
        <v>44122011</v>
      </c>
      <c r="D994" s="42" t="s">
        <v>181</v>
      </c>
      <c r="E994" s="42" t="s">
        <v>78</v>
      </c>
      <c r="F994" s="42">
        <v>3</v>
      </c>
      <c r="G994" s="70">
        <v>350</v>
      </c>
      <c r="H994" s="70">
        <f t="shared" si="37"/>
        <v>1050</v>
      </c>
      <c r="I994" s="269" t="s">
        <v>228</v>
      </c>
      <c r="J994" s="116"/>
      <c r="K994" s="116"/>
      <c r="L994" s="116"/>
    </row>
    <row r="995" spans="1:12" s="117" customFormat="1" ht="13.5" customHeight="1" thickBot="1" x14ac:dyDescent="0.25">
      <c r="A995" s="553"/>
      <c r="B995" s="555"/>
      <c r="C995" s="41">
        <v>44121503</v>
      </c>
      <c r="D995" s="42" t="s">
        <v>180</v>
      </c>
      <c r="E995" s="42" t="s">
        <v>82</v>
      </c>
      <c r="F995" s="42">
        <v>100</v>
      </c>
      <c r="G995" s="70">
        <v>6</v>
      </c>
      <c r="H995" s="70">
        <f t="shared" si="37"/>
        <v>600</v>
      </c>
      <c r="I995" s="269" t="s">
        <v>228</v>
      </c>
      <c r="J995" s="116"/>
      <c r="K995" s="116"/>
      <c r="L995" s="116"/>
    </row>
    <row r="996" spans="1:12" s="117" customFormat="1" ht="13.5" customHeight="1" thickBot="1" x14ac:dyDescent="0.25">
      <c r="A996" s="553"/>
      <c r="B996" s="555"/>
      <c r="C996" s="41">
        <v>44111515</v>
      </c>
      <c r="D996" s="42" t="s">
        <v>182</v>
      </c>
      <c r="E996" s="42" t="s">
        <v>44</v>
      </c>
      <c r="F996" s="42">
        <v>98</v>
      </c>
      <c r="G996" s="70">
        <v>260</v>
      </c>
      <c r="H996" s="70">
        <f t="shared" si="37"/>
        <v>25480</v>
      </c>
      <c r="I996" s="269" t="s">
        <v>228</v>
      </c>
      <c r="J996" s="116"/>
      <c r="K996" s="116"/>
      <c r="L996" s="116"/>
    </row>
    <row r="997" spans="1:12" s="117" customFormat="1" ht="13.5" customHeight="1" thickBot="1" x14ac:dyDescent="0.25">
      <c r="A997" s="553"/>
      <c r="B997" s="555"/>
      <c r="C997" s="190">
        <v>44121706</v>
      </c>
      <c r="D997" s="42" t="s">
        <v>190</v>
      </c>
      <c r="E997" s="106" t="s">
        <v>82</v>
      </c>
      <c r="F997" s="42">
        <v>14</v>
      </c>
      <c r="G997" s="70">
        <v>50</v>
      </c>
      <c r="H997" s="70">
        <f t="shared" si="37"/>
        <v>700</v>
      </c>
      <c r="I997" s="269" t="s">
        <v>228</v>
      </c>
      <c r="J997" s="116"/>
      <c r="K997" s="116"/>
      <c r="L997" s="116"/>
    </row>
    <row r="998" spans="1:12" s="111" customFormat="1" ht="16.5" thickBot="1" x14ac:dyDescent="0.3">
      <c r="A998" s="553"/>
      <c r="B998" s="555"/>
      <c r="C998" s="41">
        <v>44121701</v>
      </c>
      <c r="D998" s="42" t="s">
        <v>170</v>
      </c>
      <c r="E998" s="42" t="s">
        <v>82</v>
      </c>
      <c r="F998" s="42">
        <v>15</v>
      </c>
      <c r="G998" s="70">
        <v>100</v>
      </c>
      <c r="H998" s="70">
        <f t="shared" si="37"/>
        <v>1500</v>
      </c>
      <c r="I998" s="269" t="s">
        <v>238</v>
      </c>
    </row>
    <row r="999" spans="1:12" s="111" customFormat="1" ht="16.5" thickBot="1" x14ac:dyDescent="0.3">
      <c r="A999" s="553"/>
      <c r="B999" s="555"/>
      <c r="C999" s="41">
        <v>44121615</v>
      </c>
      <c r="D999" s="42" t="s">
        <v>171</v>
      </c>
      <c r="E999" s="42" t="s">
        <v>44</v>
      </c>
      <c r="F999" s="42">
        <v>5</v>
      </c>
      <c r="G999" s="70">
        <v>800</v>
      </c>
      <c r="H999" s="70">
        <f t="shared" si="37"/>
        <v>4000</v>
      </c>
      <c r="I999" s="269" t="s">
        <v>238</v>
      </c>
    </row>
    <row r="1000" spans="1:12" s="111" customFormat="1" ht="16.5" thickBot="1" x14ac:dyDescent="0.3">
      <c r="A1000" s="553"/>
      <c r="B1000" s="555"/>
      <c r="C1000" s="41">
        <v>44103112</v>
      </c>
      <c r="D1000" s="42" t="s">
        <v>175</v>
      </c>
      <c r="E1000" s="42" t="s">
        <v>44</v>
      </c>
      <c r="F1000" s="42">
        <v>13</v>
      </c>
      <c r="G1000" s="70">
        <v>170</v>
      </c>
      <c r="H1000" s="70">
        <f t="shared" si="37"/>
        <v>2210</v>
      </c>
      <c r="I1000" s="269" t="s">
        <v>238</v>
      </c>
    </row>
    <row r="1001" spans="1:12" s="111" customFormat="1" ht="16.5" thickBot="1" x14ac:dyDescent="0.3">
      <c r="A1001" s="553"/>
      <c r="B1001" s="555"/>
      <c r="C1001" s="130">
        <v>32101622</v>
      </c>
      <c r="D1001" s="131" t="s">
        <v>189</v>
      </c>
      <c r="E1001" s="42" t="s">
        <v>44</v>
      </c>
      <c r="F1001" s="131">
        <v>4</v>
      </c>
      <c r="G1001" s="112">
        <v>850</v>
      </c>
      <c r="H1001" s="70">
        <f t="shared" si="37"/>
        <v>3400</v>
      </c>
      <c r="I1001" s="269" t="s">
        <v>238</v>
      </c>
    </row>
    <row r="1002" spans="1:12" s="111" customFormat="1" ht="32.25" thickBot="1" x14ac:dyDescent="0.3">
      <c r="A1002" s="553"/>
      <c r="B1002" s="555"/>
      <c r="C1002" s="130">
        <v>43211708</v>
      </c>
      <c r="D1002" s="131" t="s">
        <v>402</v>
      </c>
      <c r="E1002" s="42" t="s">
        <v>44</v>
      </c>
      <c r="F1002" s="131">
        <v>6</v>
      </c>
      <c r="G1002" s="112">
        <v>650</v>
      </c>
      <c r="H1002" s="70">
        <f t="shared" si="37"/>
        <v>3900</v>
      </c>
      <c r="I1002" s="269" t="s">
        <v>238</v>
      </c>
    </row>
    <row r="1003" spans="1:12" s="111" customFormat="1" ht="16.5" thickBot="1" x14ac:dyDescent="0.3">
      <c r="A1003" s="553"/>
      <c r="B1003" s="555"/>
      <c r="C1003" s="130">
        <v>60101732</v>
      </c>
      <c r="D1003" s="131" t="s">
        <v>403</v>
      </c>
      <c r="E1003" s="42" t="s">
        <v>44</v>
      </c>
      <c r="F1003" s="131">
        <v>2</v>
      </c>
      <c r="G1003" s="112">
        <v>2000</v>
      </c>
      <c r="H1003" s="70">
        <f t="shared" si="37"/>
        <v>4000</v>
      </c>
      <c r="I1003" s="269" t="s">
        <v>238</v>
      </c>
    </row>
    <row r="1004" spans="1:12" s="111" customFormat="1" ht="16.5" thickBot="1" x14ac:dyDescent="0.3">
      <c r="A1004" s="553"/>
      <c r="B1004" s="555"/>
      <c r="C1004" s="41">
        <v>44122104</v>
      </c>
      <c r="D1004" s="42" t="s">
        <v>173</v>
      </c>
      <c r="E1004" s="42" t="s">
        <v>82</v>
      </c>
      <c r="F1004" s="42">
        <v>16</v>
      </c>
      <c r="G1004" s="70">
        <v>50</v>
      </c>
      <c r="H1004" s="70">
        <f t="shared" si="37"/>
        <v>800</v>
      </c>
      <c r="I1004" s="269" t="s">
        <v>238</v>
      </c>
    </row>
    <row r="1005" spans="1:12" s="111" customFormat="1" ht="16.5" thickBot="1" x14ac:dyDescent="0.3">
      <c r="A1005" s="553"/>
      <c r="B1005" s="555"/>
      <c r="C1005" s="41">
        <v>44122107</v>
      </c>
      <c r="D1005" s="42" t="s">
        <v>172</v>
      </c>
      <c r="E1005" s="42" t="s">
        <v>82</v>
      </c>
      <c r="F1005" s="42">
        <v>21</v>
      </c>
      <c r="G1005" s="70">
        <v>45</v>
      </c>
      <c r="H1005" s="70">
        <f t="shared" si="37"/>
        <v>945</v>
      </c>
      <c r="I1005" s="269" t="s">
        <v>238</v>
      </c>
    </row>
    <row r="1006" spans="1:12" s="111" customFormat="1" ht="16.5" thickBot="1" x14ac:dyDescent="0.3">
      <c r="A1006" s="553"/>
      <c r="B1006" s="555"/>
      <c r="C1006" s="41">
        <v>44121613</v>
      </c>
      <c r="D1006" s="42" t="s">
        <v>178</v>
      </c>
      <c r="E1006" s="42" t="s">
        <v>44</v>
      </c>
      <c r="F1006" s="42">
        <v>12</v>
      </c>
      <c r="G1006" s="70">
        <v>80</v>
      </c>
      <c r="H1006" s="70">
        <f t="shared" si="37"/>
        <v>960</v>
      </c>
      <c r="I1006" s="269" t="s">
        <v>238</v>
      </c>
    </row>
    <row r="1007" spans="1:12" s="111" customFormat="1" ht="16.5" thickBot="1" x14ac:dyDescent="0.3">
      <c r="A1007" s="553"/>
      <c r="B1007" s="555"/>
      <c r="C1007" s="41">
        <v>44122003</v>
      </c>
      <c r="D1007" s="42" t="s">
        <v>179</v>
      </c>
      <c r="E1007" s="42" t="s">
        <v>44</v>
      </c>
      <c r="F1007" s="42">
        <v>14</v>
      </c>
      <c r="G1007" s="70">
        <v>200</v>
      </c>
      <c r="H1007" s="70">
        <f t="shared" si="37"/>
        <v>2800</v>
      </c>
      <c r="I1007" s="269" t="s">
        <v>238</v>
      </c>
    </row>
    <row r="1008" spans="1:12" s="111" customFormat="1" ht="16.5" thickBot="1" x14ac:dyDescent="0.3">
      <c r="A1008" s="553"/>
      <c r="B1008" s="555"/>
      <c r="C1008" s="41">
        <v>44122011</v>
      </c>
      <c r="D1008" s="42" t="s">
        <v>181</v>
      </c>
      <c r="E1008" s="42" t="s">
        <v>78</v>
      </c>
      <c r="F1008" s="42">
        <v>3</v>
      </c>
      <c r="G1008" s="70">
        <v>350</v>
      </c>
      <c r="H1008" s="70">
        <f t="shared" si="37"/>
        <v>1050</v>
      </c>
      <c r="I1008" s="269" t="s">
        <v>238</v>
      </c>
    </row>
    <row r="1009" spans="1:9" s="111" customFormat="1" ht="16.5" thickBot="1" x14ac:dyDescent="0.3">
      <c r="A1009" s="553"/>
      <c r="B1009" s="555"/>
      <c r="C1009" s="41">
        <v>44122011</v>
      </c>
      <c r="D1009" s="42" t="s">
        <v>181</v>
      </c>
      <c r="E1009" s="42" t="s">
        <v>78</v>
      </c>
      <c r="F1009" s="42">
        <v>2</v>
      </c>
      <c r="G1009" s="70">
        <v>385</v>
      </c>
      <c r="H1009" s="70">
        <f t="shared" si="37"/>
        <v>770</v>
      </c>
      <c r="I1009" s="269" t="s">
        <v>238</v>
      </c>
    </row>
    <row r="1010" spans="1:9" s="111" customFormat="1" ht="16.5" thickBot="1" x14ac:dyDescent="0.3">
      <c r="A1010" s="553"/>
      <c r="B1010" s="555"/>
      <c r="C1010" s="41">
        <v>44121503</v>
      </c>
      <c r="D1010" s="42" t="s">
        <v>180</v>
      </c>
      <c r="E1010" s="42" t="s">
        <v>82</v>
      </c>
      <c r="F1010" s="42">
        <v>2</v>
      </c>
      <c r="G1010" s="70">
        <v>1000</v>
      </c>
      <c r="H1010" s="70">
        <f t="shared" si="37"/>
        <v>2000</v>
      </c>
      <c r="I1010" s="269" t="s">
        <v>238</v>
      </c>
    </row>
    <row r="1011" spans="1:9" s="111" customFormat="1" ht="16.5" thickBot="1" x14ac:dyDescent="0.3">
      <c r="A1011" s="553"/>
      <c r="B1011" s="555"/>
      <c r="C1011" s="41">
        <v>44121503</v>
      </c>
      <c r="D1011" s="42" t="s">
        <v>180</v>
      </c>
      <c r="E1011" s="42" t="s">
        <v>82</v>
      </c>
      <c r="F1011" s="42">
        <v>100</v>
      </c>
      <c r="G1011" s="70">
        <v>7.42</v>
      </c>
      <c r="H1011" s="70">
        <f t="shared" si="37"/>
        <v>742</v>
      </c>
      <c r="I1011" s="269" t="s">
        <v>238</v>
      </c>
    </row>
    <row r="1012" spans="1:9" s="111" customFormat="1" ht="16.5" thickBot="1" x14ac:dyDescent="0.3">
      <c r="A1012" s="553"/>
      <c r="B1012" s="555"/>
      <c r="C1012" s="41">
        <v>44121503</v>
      </c>
      <c r="D1012" s="42" t="s">
        <v>180</v>
      </c>
      <c r="E1012" s="42" t="s">
        <v>82</v>
      </c>
      <c r="F1012" s="42">
        <v>200</v>
      </c>
      <c r="G1012" s="70">
        <v>2.5</v>
      </c>
      <c r="H1012" s="70">
        <f t="shared" si="37"/>
        <v>500</v>
      </c>
      <c r="I1012" s="269" t="s">
        <v>238</v>
      </c>
    </row>
    <row r="1013" spans="1:9" s="111" customFormat="1" ht="16.5" thickBot="1" x14ac:dyDescent="0.3">
      <c r="A1013" s="553"/>
      <c r="B1013" s="555"/>
      <c r="C1013" s="41">
        <v>44121503</v>
      </c>
      <c r="D1013" s="42" t="s">
        <v>180</v>
      </c>
      <c r="E1013" s="42" t="s">
        <v>82</v>
      </c>
      <c r="F1013" s="42">
        <v>113</v>
      </c>
      <c r="G1013" s="70">
        <v>6</v>
      </c>
      <c r="H1013" s="70">
        <f t="shared" si="37"/>
        <v>678</v>
      </c>
      <c r="I1013" s="269" t="s">
        <v>238</v>
      </c>
    </row>
    <row r="1014" spans="1:9" s="111" customFormat="1" ht="16.5" thickBot="1" x14ac:dyDescent="0.3">
      <c r="A1014" s="553"/>
      <c r="B1014" s="555"/>
      <c r="C1014" s="41">
        <v>44121701</v>
      </c>
      <c r="D1014" s="42" t="s">
        <v>170</v>
      </c>
      <c r="E1014" s="42" t="s">
        <v>82</v>
      </c>
      <c r="F1014" s="42">
        <v>47</v>
      </c>
      <c r="G1014" s="70">
        <v>100</v>
      </c>
      <c r="H1014" s="70">
        <f t="shared" si="37"/>
        <v>4700</v>
      </c>
      <c r="I1014" s="269" t="s">
        <v>162</v>
      </c>
    </row>
    <row r="1015" spans="1:9" s="111" customFormat="1" ht="16.5" thickBot="1" x14ac:dyDescent="0.3">
      <c r="A1015" s="553"/>
      <c r="B1015" s="555"/>
      <c r="C1015" s="41">
        <v>44121615</v>
      </c>
      <c r="D1015" s="42" t="s">
        <v>171</v>
      </c>
      <c r="E1015" s="42" t="s">
        <v>44</v>
      </c>
      <c r="F1015" s="42">
        <v>8</v>
      </c>
      <c r="G1015" s="70">
        <v>800</v>
      </c>
      <c r="H1015" s="70">
        <f t="shared" si="37"/>
        <v>6400</v>
      </c>
      <c r="I1015" s="269" t="s">
        <v>162</v>
      </c>
    </row>
    <row r="1016" spans="1:9" s="111" customFormat="1" ht="16.5" thickBot="1" x14ac:dyDescent="0.3">
      <c r="A1016" s="553"/>
      <c r="B1016" s="555"/>
      <c r="C1016" s="41">
        <v>44122104</v>
      </c>
      <c r="D1016" s="42" t="s">
        <v>173</v>
      </c>
      <c r="E1016" s="42" t="s">
        <v>82</v>
      </c>
      <c r="F1016" s="42">
        <v>180</v>
      </c>
      <c r="G1016" s="70">
        <v>50</v>
      </c>
      <c r="H1016" s="70">
        <f t="shared" si="37"/>
        <v>9000</v>
      </c>
      <c r="I1016" s="269" t="s">
        <v>162</v>
      </c>
    </row>
    <row r="1017" spans="1:9" s="111" customFormat="1" ht="16.5" thickBot="1" x14ac:dyDescent="0.3">
      <c r="A1017" s="553"/>
      <c r="B1017" s="555"/>
      <c r="C1017" s="41">
        <v>44122003</v>
      </c>
      <c r="D1017" s="42" t="s">
        <v>179</v>
      </c>
      <c r="E1017" s="42" t="s">
        <v>44</v>
      </c>
      <c r="F1017" s="42">
        <v>38</v>
      </c>
      <c r="G1017" s="70">
        <v>200</v>
      </c>
      <c r="H1017" s="70">
        <f t="shared" si="37"/>
        <v>7600</v>
      </c>
      <c r="I1017" s="269" t="s">
        <v>162</v>
      </c>
    </row>
    <row r="1018" spans="1:9" s="111" customFormat="1" ht="16.5" thickBot="1" x14ac:dyDescent="0.3">
      <c r="A1018" s="553"/>
      <c r="B1018" s="555"/>
      <c r="C1018" s="41">
        <v>44122011</v>
      </c>
      <c r="D1018" s="42" t="s">
        <v>181</v>
      </c>
      <c r="E1018" s="42" t="s">
        <v>78</v>
      </c>
      <c r="F1018" s="42">
        <v>19</v>
      </c>
      <c r="G1018" s="70">
        <v>350</v>
      </c>
      <c r="H1018" s="70">
        <f t="shared" si="37"/>
        <v>6650</v>
      </c>
      <c r="I1018" s="269" t="s">
        <v>162</v>
      </c>
    </row>
    <row r="1019" spans="1:9" s="111" customFormat="1" ht="16.5" thickBot="1" x14ac:dyDescent="0.3">
      <c r="A1019" s="553"/>
      <c r="B1019" s="555"/>
      <c r="C1019" s="41">
        <v>44121503</v>
      </c>
      <c r="D1019" s="42" t="s">
        <v>180</v>
      </c>
      <c r="E1019" s="42" t="s">
        <v>82</v>
      </c>
      <c r="F1019" s="42">
        <v>400</v>
      </c>
      <c r="G1019" s="70">
        <v>6.45</v>
      </c>
      <c r="H1019" s="70">
        <f t="shared" si="37"/>
        <v>2580</v>
      </c>
      <c r="I1019" s="269" t="s">
        <v>162</v>
      </c>
    </row>
    <row r="1020" spans="1:9" s="111" customFormat="1" ht="32.25" thickBot="1" x14ac:dyDescent="0.3">
      <c r="A1020" s="553"/>
      <c r="B1020" s="555"/>
      <c r="C1020" s="41">
        <v>44111515</v>
      </c>
      <c r="D1020" s="42" t="s">
        <v>182</v>
      </c>
      <c r="E1020" s="42" t="s">
        <v>44</v>
      </c>
      <c r="F1020" s="42">
        <v>11</v>
      </c>
      <c r="G1020" s="70">
        <v>260</v>
      </c>
      <c r="H1020" s="70">
        <f t="shared" si="37"/>
        <v>2860</v>
      </c>
      <c r="I1020" s="269" t="s">
        <v>162</v>
      </c>
    </row>
    <row r="1021" spans="1:9" s="111" customFormat="1" ht="16.5" thickBot="1" x14ac:dyDescent="0.3">
      <c r="A1021" s="553"/>
      <c r="B1021" s="555"/>
      <c r="C1021" s="190">
        <v>44121706</v>
      </c>
      <c r="D1021" s="42" t="s">
        <v>190</v>
      </c>
      <c r="E1021" s="106" t="s">
        <v>82</v>
      </c>
      <c r="F1021" s="42">
        <v>42</v>
      </c>
      <c r="G1021" s="70">
        <v>50</v>
      </c>
      <c r="H1021" s="70">
        <f t="shared" si="37"/>
        <v>2100</v>
      </c>
      <c r="I1021" s="269" t="s">
        <v>162</v>
      </c>
    </row>
    <row r="1022" spans="1:9" s="111" customFormat="1" ht="32.25" thickBot="1" x14ac:dyDescent="0.3">
      <c r="A1022" s="553"/>
      <c r="B1022" s="555"/>
      <c r="C1022" s="130">
        <v>43211708</v>
      </c>
      <c r="D1022" s="131" t="s">
        <v>402</v>
      </c>
      <c r="E1022" s="42" t="s">
        <v>44</v>
      </c>
      <c r="F1022" s="42">
        <v>8</v>
      </c>
      <c r="G1022" s="70">
        <v>1275</v>
      </c>
      <c r="H1022" s="70">
        <f t="shared" si="37"/>
        <v>10200</v>
      </c>
      <c r="I1022" s="269" t="s">
        <v>322</v>
      </c>
    </row>
    <row r="1023" spans="1:9" s="111" customFormat="1" ht="16.5" thickBot="1" x14ac:dyDescent="0.3">
      <c r="A1023" s="553"/>
      <c r="B1023" s="555"/>
      <c r="C1023" s="130">
        <v>44112005</v>
      </c>
      <c r="D1023" s="131" t="s">
        <v>408</v>
      </c>
      <c r="E1023" s="131" t="s">
        <v>267</v>
      </c>
      <c r="F1023" s="131">
        <v>11</v>
      </c>
      <c r="G1023" s="112">
        <v>1300</v>
      </c>
      <c r="H1023" s="70">
        <f t="shared" si="37"/>
        <v>14300</v>
      </c>
      <c r="I1023" s="269" t="s">
        <v>322</v>
      </c>
    </row>
    <row r="1024" spans="1:9" ht="32.25" thickBot="1" x14ac:dyDescent="0.3">
      <c r="A1024" s="554"/>
      <c r="B1024" s="556"/>
      <c r="C1024" s="65"/>
      <c r="D1024" s="65"/>
      <c r="E1024" s="441"/>
      <c r="F1024" s="66"/>
      <c r="G1024" s="71" t="s">
        <v>46</v>
      </c>
      <c r="H1024" s="367">
        <f>SUM(H966:H1023)</f>
        <v>207795</v>
      </c>
    </row>
    <row r="1025" spans="1:9" ht="16.5" thickBot="1" x14ac:dyDescent="0.3"/>
    <row r="1026" spans="1:9" ht="48" thickBot="1" x14ac:dyDescent="0.3">
      <c r="A1026" s="26" t="s">
        <v>15</v>
      </c>
      <c r="B1026" s="26" t="s">
        <v>16</v>
      </c>
      <c r="C1026" s="27" t="s">
        <v>17</v>
      </c>
      <c r="D1026" s="28" t="s">
        <v>18</v>
      </c>
      <c r="E1026" s="28" t="s">
        <v>19</v>
      </c>
      <c r="F1026" s="28" t="s">
        <v>20</v>
      </c>
      <c r="G1026" s="28" t="s">
        <v>21</v>
      </c>
      <c r="H1026" s="28" t="s">
        <v>22</v>
      </c>
    </row>
    <row r="1027" spans="1:9" ht="45" customHeight="1" thickBot="1" x14ac:dyDescent="0.3">
      <c r="A1027" s="543">
        <v>57</v>
      </c>
      <c r="B1027" s="544">
        <v>39</v>
      </c>
      <c r="C1027" s="30" t="s">
        <v>168</v>
      </c>
      <c r="D1027" s="31" t="s">
        <v>169</v>
      </c>
      <c r="E1027" s="31" t="s">
        <v>54</v>
      </c>
      <c r="F1027" s="31" t="s">
        <v>55</v>
      </c>
      <c r="G1027" s="31" t="s">
        <v>52</v>
      </c>
      <c r="H1027" s="31"/>
    </row>
    <row r="1028" spans="1:9" ht="33" thickTop="1" thickBot="1" x14ac:dyDescent="0.3">
      <c r="A1028" s="553"/>
      <c r="B1028" s="555"/>
      <c r="C1028" s="549" t="s">
        <v>27</v>
      </c>
      <c r="D1028" s="33" t="s">
        <v>28</v>
      </c>
      <c r="E1028" s="34">
        <v>44818</v>
      </c>
      <c r="F1028" s="549" t="s">
        <v>29</v>
      </c>
      <c r="G1028" s="33" t="s">
        <v>30</v>
      </c>
      <c r="H1028" s="31" t="s">
        <v>31</v>
      </c>
    </row>
    <row r="1029" spans="1:9" ht="20.25" customHeight="1" thickTop="1" thickBot="1" x14ac:dyDescent="0.3">
      <c r="A1029" s="553"/>
      <c r="B1029" s="555"/>
      <c r="C1029" s="550"/>
      <c r="D1029" s="33" t="s">
        <v>32</v>
      </c>
      <c r="E1029" s="31">
        <v>3</v>
      </c>
      <c r="F1029" s="550"/>
      <c r="G1029" s="33" t="s">
        <v>33</v>
      </c>
      <c r="H1029" s="69" t="s">
        <v>34</v>
      </c>
    </row>
    <row r="1030" spans="1:9" ht="20.25" customHeight="1" thickTop="1" thickBot="1" x14ac:dyDescent="0.3">
      <c r="A1030" s="553"/>
      <c r="B1030" s="555"/>
      <c r="C1030" s="550"/>
      <c r="D1030" s="33" t="s">
        <v>35</v>
      </c>
      <c r="E1030" s="34">
        <v>44825</v>
      </c>
      <c r="F1030" s="550"/>
      <c r="G1030" s="33" t="s">
        <v>36</v>
      </c>
      <c r="H1030" s="69" t="s">
        <v>34</v>
      </c>
    </row>
    <row r="1031" spans="1:9" ht="20.25" customHeight="1" thickTop="1" thickBot="1" x14ac:dyDescent="0.3">
      <c r="A1031" s="553"/>
      <c r="B1031" s="555"/>
      <c r="C1031" s="551"/>
      <c r="D1031" s="33" t="s">
        <v>32</v>
      </c>
      <c r="E1031" s="31">
        <v>3</v>
      </c>
      <c r="F1031" s="551"/>
      <c r="G1031" s="33" t="s">
        <v>37</v>
      </c>
      <c r="H1031" s="69" t="s">
        <v>34</v>
      </c>
    </row>
    <row r="1032" spans="1:9" ht="20.25" customHeight="1" thickTop="1" thickBot="1" x14ac:dyDescent="0.3">
      <c r="A1032" s="553"/>
      <c r="B1032" s="555"/>
      <c r="C1032" s="57"/>
      <c r="D1032" s="57"/>
      <c r="E1032" s="437"/>
      <c r="F1032" s="57"/>
      <c r="G1032" s="57"/>
      <c r="H1032" s="57"/>
    </row>
    <row r="1033" spans="1:9" ht="33" thickTop="1" thickBot="1" x14ac:dyDescent="0.3">
      <c r="A1033" s="553"/>
      <c r="B1033" s="555"/>
      <c r="C1033" s="37" t="s">
        <v>38</v>
      </c>
      <c r="D1033" s="38" t="s">
        <v>39</v>
      </c>
      <c r="E1033" s="38" t="s">
        <v>40</v>
      </c>
      <c r="F1033" s="38" t="s">
        <v>41</v>
      </c>
      <c r="G1033" s="38" t="s">
        <v>42</v>
      </c>
      <c r="H1033" s="38" t="s">
        <v>43</v>
      </c>
    </row>
    <row r="1034" spans="1:9" ht="20.25" customHeight="1" thickTop="1" thickBot="1" x14ac:dyDescent="0.3">
      <c r="A1034" s="553"/>
      <c r="B1034" s="555"/>
      <c r="C1034" s="41">
        <v>44121701</v>
      </c>
      <c r="D1034" s="42" t="s">
        <v>170</v>
      </c>
      <c r="E1034" s="42" t="s">
        <v>82</v>
      </c>
      <c r="F1034" s="42">
        <v>70</v>
      </c>
      <c r="G1034" s="70">
        <v>100</v>
      </c>
      <c r="H1034" s="70">
        <f>F1034*G1034</f>
        <v>7000</v>
      </c>
      <c r="I1034" s="269" t="s">
        <v>45</v>
      </c>
    </row>
    <row r="1035" spans="1:9" ht="19.5" customHeight="1" thickBot="1" x14ac:dyDescent="0.3">
      <c r="A1035" s="553"/>
      <c r="B1035" s="555"/>
      <c r="C1035" s="41">
        <v>44121615</v>
      </c>
      <c r="D1035" s="42" t="s">
        <v>171</v>
      </c>
      <c r="E1035" s="42" t="s">
        <v>44</v>
      </c>
      <c r="F1035" s="42">
        <v>20</v>
      </c>
      <c r="G1035" s="70">
        <v>800</v>
      </c>
      <c r="H1035" s="70">
        <f t="shared" ref="H1035:H1064" si="38">F1035*G1035</f>
        <v>16000</v>
      </c>
      <c r="I1035" s="269" t="s">
        <v>45</v>
      </c>
    </row>
    <row r="1036" spans="1:9" ht="19.5" customHeight="1" thickBot="1" x14ac:dyDescent="0.3">
      <c r="A1036" s="553"/>
      <c r="B1036" s="555"/>
      <c r="C1036" s="41">
        <v>44122107</v>
      </c>
      <c r="D1036" s="42" t="s">
        <v>172</v>
      </c>
      <c r="E1036" s="42" t="s">
        <v>82</v>
      </c>
      <c r="F1036" s="42">
        <v>15</v>
      </c>
      <c r="G1036" s="70">
        <v>45</v>
      </c>
      <c r="H1036" s="70">
        <f t="shared" si="38"/>
        <v>675</v>
      </c>
      <c r="I1036" s="269" t="s">
        <v>45</v>
      </c>
    </row>
    <row r="1037" spans="1:9" ht="19.5" customHeight="1" thickBot="1" x14ac:dyDescent="0.3">
      <c r="A1037" s="553"/>
      <c r="B1037" s="555"/>
      <c r="C1037" s="41">
        <v>44122104</v>
      </c>
      <c r="D1037" s="42" t="s">
        <v>173</v>
      </c>
      <c r="E1037" s="42" t="s">
        <v>82</v>
      </c>
      <c r="F1037" s="42">
        <v>15</v>
      </c>
      <c r="G1037" s="70">
        <v>50</v>
      </c>
      <c r="H1037" s="70">
        <f t="shared" si="38"/>
        <v>750</v>
      </c>
      <c r="I1037" s="269" t="s">
        <v>45</v>
      </c>
    </row>
    <row r="1038" spans="1:9" ht="19.5" customHeight="1" thickBot="1" x14ac:dyDescent="0.3">
      <c r="A1038" s="553"/>
      <c r="B1038" s="555"/>
      <c r="C1038" s="41">
        <v>44122104</v>
      </c>
      <c r="D1038" s="42" t="s">
        <v>173</v>
      </c>
      <c r="E1038" s="42" t="s">
        <v>82</v>
      </c>
      <c r="F1038" s="42">
        <v>20</v>
      </c>
      <c r="G1038" s="70">
        <v>40</v>
      </c>
      <c r="H1038" s="70">
        <f t="shared" si="38"/>
        <v>800</v>
      </c>
      <c r="I1038" s="269" t="s">
        <v>45</v>
      </c>
    </row>
    <row r="1039" spans="1:9" ht="19.5" customHeight="1" thickBot="1" x14ac:dyDescent="0.3">
      <c r="A1039" s="553"/>
      <c r="B1039" s="555"/>
      <c r="C1039" s="41">
        <v>44121802</v>
      </c>
      <c r="D1039" s="42" t="s">
        <v>174</v>
      </c>
      <c r="E1039" s="42" t="s">
        <v>82</v>
      </c>
      <c r="F1039" s="42">
        <v>24</v>
      </c>
      <c r="G1039" s="70">
        <v>90</v>
      </c>
      <c r="H1039" s="70">
        <f t="shared" si="38"/>
        <v>2160</v>
      </c>
      <c r="I1039" s="269" t="s">
        <v>45</v>
      </c>
    </row>
    <row r="1040" spans="1:9" ht="19.5" customHeight="1" thickBot="1" x14ac:dyDescent="0.3">
      <c r="A1040" s="553"/>
      <c r="B1040" s="555"/>
      <c r="C1040" s="41">
        <v>44103112</v>
      </c>
      <c r="D1040" s="42" t="s">
        <v>175</v>
      </c>
      <c r="E1040" s="42" t="s">
        <v>44</v>
      </c>
      <c r="F1040" s="42">
        <v>24</v>
      </c>
      <c r="G1040" s="70">
        <v>170</v>
      </c>
      <c r="H1040" s="70">
        <f t="shared" si="38"/>
        <v>4080</v>
      </c>
      <c r="I1040" s="269" t="s">
        <v>45</v>
      </c>
    </row>
    <row r="1041" spans="1:9" ht="19.5" customHeight="1" thickBot="1" x14ac:dyDescent="0.3">
      <c r="A1041" s="553"/>
      <c r="B1041" s="555"/>
      <c r="C1041" s="41">
        <v>44121507</v>
      </c>
      <c r="D1041" s="42" t="s">
        <v>176</v>
      </c>
      <c r="E1041" s="42" t="s">
        <v>177</v>
      </c>
      <c r="F1041" s="42">
        <v>10</v>
      </c>
      <c r="G1041" s="70">
        <v>260</v>
      </c>
      <c r="H1041" s="70">
        <f t="shared" si="38"/>
        <v>2600</v>
      </c>
      <c r="I1041" s="269" t="s">
        <v>45</v>
      </c>
    </row>
    <row r="1042" spans="1:9" ht="19.5" customHeight="1" thickBot="1" x14ac:dyDescent="0.3">
      <c r="A1042" s="553"/>
      <c r="B1042" s="555"/>
      <c r="C1042" s="41">
        <v>44121613</v>
      </c>
      <c r="D1042" s="42" t="s">
        <v>178</v>
      </c>
      <c r="E1042" s="42" t="s">
        <v>44</v>
      </c>
      <c r="F1042" s="42">
        <v>20</v>
      </c>
      <c r="G1042" s="70">
        <v>80</v>
      </c>
      <c r="H1042" s="70">
        <f t="shared" si="38"/>
        <v>1600</v>
      </c>
      <c r="I1042" s="269" t="s">
        <v>45</v>
      </c>
    </row>
    <row r="1043" spans="1:9" ht="19.5" customHeight="1" thickBot="1" x14ac:dyDescent="0.3">
      <c r="A1043" s="553"/>
      <c r="B1043" s="555"/>
      <c r="C1043" s="41">
        <v>44122003</v>
      </c>
      <c r="D1043" s="42" t="s">
        <v>179</v>
      </c>
      <c r="E1043" s="42" t="s">
        <v>44</v>
      </c>
      <c r="F1043" s="42">
        <v>12</v>
      </c>
      <c r="G1043" s="70">
        <v>150</v>
      </c>
      <c r="H1043" s="70">
        <f t="shared" si="38"/>
        <v>1800</v>
      </c>
      <c r="I1043" s="269" t="s">
        <v>45</v>
      </c>
    </row>
    <row r="1044" spans="1:9" ht="19.5" customHeight="1" thickBot="1" x14ac:dyDescent="0.3">
      <c r="A1044" s="553"/>
      <c r="B1044" s="555"/>
      <c r="C1044" s="41">
        <v>44122003</v>
      </c>
      <c r="D1044" s="42" t="s">
        <v>179</v>
      </c>
      <c r="E1044" s="42" t="s">
        <v>44</v>
      </c>
      <c r="F1044" s="42">
        <v>12</v>
      </c>
      <c r="G1044" s="70">
        <v>200</v>
      </c>
      <c r="H1044" s="70">
        <f t="shared" si="38"/>
        <v>2400</v>
      </c>
      <c r="I1044" s="269" t="s">
        <v>45</v>
      </c>
    </row>
    <row r="1045" spans="1:9" ht="16.5" thickBot="1" x14ac:dyDescent="0.3">
      <c r="A1045" s="553"/>
      <c r="B1045" s="555"/>
      <c r="C1045" s="41">
        <v>44121503</v>
      </c>
      <c r="D1045" s="42" t="s">
        <v>180</v>
      </c>
      <c r="E1045" s="42" t="s">
        <v>82</v>
      </c>
      <c r="F1045" s="42">
        <v>200</v>
      </c>
      <c r="G1045" s="70">
        <v>8</v>
      </c>
      <c r="H1045" s="70">
        <f t="shared" si="38"/>
        <v>1600</v>
      </c>
      <c r="I1045" s="269" t="s">
        <v>45</v>
      </c>
    </row>
    <row r="1046" spans="1:9" ht="19.5" customHeight="1" thickBot="1" x14ac:dyDescent="0.3">
      <c r="A1046" s="553"/>
      <c r="B1046" s="555"/>
      <c r="C1046" s="41">
        <v>44122011</v>
      </c>
      <c r="D1046" s="42" t="s">
        <v>181</v>
      </c>
      <c r="E1046" s="42" t="s">
        <v>82</v>
      </c>
      <c r="F1046" s="42">
        <v>3</v>
      </c>
      <c r="G1046" s="70">
        <v>700</v>
      </c>
      <c r="H1046" s="70">
        <f t="shared" si="38"/>
        <v>2100</v>
      </c>
      <c r="I1046" s="269" t="s">
        <v>45</v>
      </c>
    </row>
    <row r="1047" spans="1:9" ht="32.25" thickBot="1" x14ac:dyDescent="0.3">
      <c r="A1047" s="553"/>
      <c r="B1047" s="555"/>
      <c r="C1047" s="41">
        <v>44111515</v>
      </c>
      <c r="D1047" s="42" t="s">
        <v>182</v>
      </c>
      <c r="E1047" s="42" t="s">
        <v>44</v>
      </c>
      <c r="F1047" s="42">
        <v>15</v>
      </c>
      <c r="G1047" s="70">
        <v>350</v>
      </c>
      <c r="H1047" s="70">
        <f t="shared" si="38"/>
        <v>5250</v>
      </c>
      <c r="I1047" s="269" t="s">
        <v>45</v>
      </c>
    </row>
    <row r="1048" spans="1:9" ht="19.5" customHeight="1" thickBot="1" x14ac:dyDescent="0.3">
      <c r="A1048" s="553"/>
      <c r="B1048" s="555"/>
      <c r="C1048" s="41">
        <v>44122011</v>
      </c>
      <c r="D1048" s="42" t="s">
        <v>181</v>
      </c>
      <c r="E1048" s="42" t="s">
        <v>82</v>
      </c>
      <c r="F1048" s="42">
        <v>5</v>
      </c>
      <c r="G1048" s="70">
        <v>230</v>
      </c>
      <c r="H1048" s="70">
        <f t="shared" si="38"/>
        <v>1150</v>
      </c>
      <c r="I1048" s="269" t="s">
        <v>45</v>
      </c>
    </row>
    <row r="1049" spans="1:9" ht="19.5" customHeight="1" thickBot="1" x14ac:dyDescent="0.3">
      <c r="A1049" s="553"/>
      <c r="B1049" s="555"/>
      <c r="C1049" s="41">
        <v>44122011</v>
      </c>
      <c r="D1049" s="42" t="s">
        <v>181</v>
      </c>
      <c r="E1049" s="42" t="s">
        <v>78</v>
      </c>
      <c r="F1049" s="42">
        <v>2</v>
      </c>
      <c r="G1049" s="70">
        <v>350</v>
      </c>
      <c r="H1049" s="70">
        <f t="shared" si="38"/>
        <v>700</v>
      </c>
      <c r="I1049" s="269" t="s">
        <v>45</v>
      </c>
    </row>
    <row r="1050" spans="1:9" ht="19.5" customHeight="1" thickBot="1" x14ac:dyDescent="0.3">
      <c r="A1050" s="553"/>
      <c r="B1050" s="555"/>
      <c r="C1050" s="41">
        <v>44121503</v>
      </c>
      <c r="D1050" s="42" t="s">
        <v>180</v>
      </c>
      <c r="E1050" s="42" t="s">
        <v>82</v>
      </c>
      <c r="F1050" s="42">
        <v>200</v>
      </c>
      <c r="G1050" s="70">
        <v>6</v>
      </c>
      <c r="H1050" s="70">
        <f t="shared" si="38"/>
        <v>1200</v>
      </c>
      <c r="I1050" s="269" t="s">
        <v>45</v>
      </c>
    </row>
    <row r="1051" spans="1:9" ht="19.5" customHeight="1" thickBot="1" x14ac:dyDescent="0.3">
      <c r="A1051" s="553"/>
      <c r="B1051" s="555"/>
      <c r="C1051" s="41">
        <v>44121618</v>
      </c>
      <c r="D1051" s="42" t="s">
        <v>401</v>
      </c>
      <c r="E1051" s="42" t="s">
        <v>44</v>
      </c>
      <c r="F1051" s="42">
        <v>20</v>
      </c>
      <c r="G1051" s="70">
        <v>45</v>
      </c>
      <c r="H1051" s="70">
        <f t="shared" si="38"/>
        <v>900</v>
      </c>
      <c r="I1051" s="269" t="s">
        <v>45</v>
      </c>
    </row>
    <row r="1052" spans="1:9" ht="32.25" thickBot="1" x14ac:dyDescent="0.3">
      <c r="A1052" s="553"/>
      <c r="B1052" s="555"/>
      <c r="C1052" s="41">
        <v>44111515</v>
      </c>
      <c r="D1052" s="42" t="s">
        <v>182</v>
      </c>
      <c r="E1052" s="42" t="s">
        <v>44</v>
      </c>
      <c r="F1052" s="42">
        <v>50</v>
      </c>
      <c r="G1052" s="70">
        <v>260</v>
      </c>
      <c r="H1052" s="70">
        <f t="shared" si="38"/>
        <v>13000</v>
      </c>
      <c r="I1052" s="269" t="s">
        <v>45</v>
      </c>
    </row>
    <row r="1053" spans="1:9" ht="19.5" customHeight="1" thickBot="1" x14ac:dyDescent="0.3">
      <c r="A1053" s="553"/>
      <c r="B1053" s="555"/>
      <c r="C1053" s="41">
        <v>44121503</v>
      </c>
      <c r="D1053" s="42" t="s">
        <v>180</v>
      </c>
      <c r="E1053" s="42" t="s">
        <v>82</v>
      </c>
      <c r="F1053" s="42">
        <v>200</v>
      </c>
      <c r="G1053" s="70">
        <v>4</v>
      </c>
      <c r="H1053" s="70">
        <f t="shared" si="38"/>
        <v>800</v>
      </c>
      <c r="I1053" s="269" t="s">
        <v>45</v>
      </c>
    </row>
    <row r="1054" spans="1:9" ht="19.5" customHeight="1" thickBot="1" x14ac:dyDescent="0.3">
      <c r="A1054" s="553"/>
      <c r="B1054" s="555"/>
      <c r="C1054" s="41">
        <v>44121503</v>
      </c>
      <c r="D1054" s="42" t="s">
        <v>180</v>
      </c>
      <c r="E1054" s="42" t="s">
        <v>82</v>
      </c>
      <c r="F1054" s="42">
        <v>300</v>
      </c>
      <c r="G1054" s="70">
        <v>4</v>
      </c>
      <c r="H1054" s="70">
        <f t="shared" si="38"/>
        <v>1200</v>
      </c>
      <c r="I1054" s="269" t="s">
        <v>45</v>
      </c>
    </row>
    <row r="1055" spans="1:9" ht="16.5" thickBot="1" x14ac:dyDescent="0.3">
      <c r="A1055" s="553"/>
      <c r="B1055" s="555"/>
      <c r="C1055" s="41">
        <v>31201610</v>
      </c>
      <c r="D1055" s="42" t="s">
        <v>146</v>
      </c>
      <c r="E1055" s="42" t="s">
        <v>44</v>
      </c>
      <c r="F1055" s="42">
        <v>25</v>
      </c>
      <c r="G1055" s="70">
        <v>95</v>
      </c>
      <c r="H1055" s="70">
        <f t="shared" si="38"/>
        <v>2375</v>
      </c>
      <c r="I1055" s="269" t="s">
        <v>45</v>
      </c>
    </row>
    <row r="1056" spans="1:9" ht="19.5" customHeight="1" thickBot="1" x14ac:dyDescent="0.3">
      <c r="A1056" s="553"/>
      <c r="B1056" s="555"/>
      <c r="C1056" s="41">
        <v>44121701</v>
      </c>
      <c r="D1056" s="42" t="s">
        <v>170</v>
      </c>
      <c r="E1056" s="42" t="s">
        <v>82</v>
      </c>
      <c r="F1056" s="42">
        <v>35</v>
      </c>
      <c r="G1056" s="70">
        <v>100</v>
      </c>
      <c r="H1056" s="70">
        <f t="shared" si="38"/>
        <v>3500</v>
      </c>
      <c r="I1056" s="269" t="s">
        <v>238</v>
      </c>
    </row>
    <row r="1057" spans="1:9" ht="19.5" customHeight="1" thickBot="1" x14ac:dyDescent="0.3">
      <c r="A1057" s="553"/>
      <c r="B1057" s="555"/>
      <c r="C1057" s="41">
        <v>44121615</v>
      </c>
      <c r="D1057" s="42" t="s">
        <v>171</v>
      </c>
      <c r="E1057" s="42" t="s">
        <v>44</v>
      </c>
      <c r="F1057" s="42">
        <v>5</v>
      </c>
      <c r="G1057" s="70">
        <v>800</v>
      </c>
      <c r="H1057" s="70">
        <f t="shared" si="38"/>
        <v>4000</v>
      </c>
      <c r="I1057" s="269" t="s">
        <v>238</v>
      </c>
    </row>
    <row r="1058" spans="1:9" ht="16.5" thickBot="1" x14ac:dyDescent="0.3">
      <c r="A1058" s="553"/>
      <c r="B1058" s="555"/>
      <c r="C1058" s="41">
        <v>44122104</v>
      </c>
      <c r="D1058" s="42" t="s">
        <v>173</v>
      </c>
      <c r="E1058" s="42" t="s">
        <v>82</v>
      </c>
      <c r="F1058" s="42">
        <v>21</v>
      </c>
      <c r="G1058" s="70">
        <v>50</v>
      </c>
      <c r="H1058" s="70">
        <f t="shared" si="38"/>
        <v>1050</v>
      </c>
      <c r="I1058" s="269" t="s">
        <v>238</v>
      </c>
    </row>
    <row r="1059" spans="1:9" ht="16.5" thickBot="1" x14ac:dyDescent="0.3">
      <c r="A1059" s="553"/>
      <c r="B1059" s="555"/>
      <c r="C1059" s="41">
        <v>44122104</v>
      </c>
      <c r="D1059" s="42" t="s">
        <v>173</v>
      </c>
      <c r="E1059" s="42" t="s">
        <v>82</v>
      </c>
      <c r="F1059" s="42">
        <v>20</v>
      </c>
      <c r="G1059" s="70">
        <v>70</v>
      </c>
      <c r="H1059" s="70">
        <f t="shared" si="38"/>
        <v>1400</v>
      </c>
      <c r="I1059" s="269" t="s">
        <v>238</v>
      </c>
    </row>
    <row r="1060" spans="1:9" ht="29.45" customHeight="1" thickBot="1" x14ac:dyDescent="0.3">
      <c r="A1060" s="553"/>
      <c r="B1060" s="555"/>
      <c r="C1060" s="41">
        <v>44122107</v>
      </c>
      <c r="D1060" s="42" t="s">
        <v>172</v>
      </c>
      <c r="E1060" s="42" t="s">
        <v>82</v>
      </c>
      <c r="F1060" s="42">
        <v>83</v>
      </c>
      <c r="G1060" s="70">
        <v>45</v>
      </c>
      <c r="H1060" s="70">
        <f t="shared" si="38"/>
        <v>3735</v>
      </c>
      <c r="I1060" s="269" t="s">
        <v>238</v>
      </c>
    </row>
    <row r="1061" spans="1:9" ht="19.5" customHeight="1" thickBot="1" x14ac:dyDescent="0.3">
      <c r="A1061" s="553"/>
      <c r="B1061" s="555"/>
      <c r="C1061" s="41">
        <v>44121613</v>
      </c>
      <c r="D1061" s="42" t="s">
        <v>178</v>
      </c>
      <c r="E1061" s="42" t="s">
        <v>44</v>
      </c>
      <c r="F1061" s="42">
        <v>20</v>
      </c>
      <c r="G1061" s="70">
        <v>80.5</v>
      </c>
      <c r="H1061" s="70">
        <f t="shared" si="38"/>
        <v>1610</v>
      </c>
      <c r="I1061" s="269" t="s">
        <v>238</v>
      </c>
    </row>
    <row r="1062" spans="1:9" ht="16.5" thickBot="1" x14ac:dyDescent="0.3">
      <c r="A1062" s="553"/>
      <c r="B1062" s="555"/>
      <c r="C1062" s="41">
        <v>44122011</v>
      </c>
      <c r="D1062" s="42" t="s">
        <v>181</v>
      </c>
      <c r="E1062" s="42" t="s">
        <v>78</v>
      </c>
      <c r="F1062" s="42">
        <v>3</v>
      </c>
      <c r="G1062" s="70">
        <v>350</v>
      </c>
      <c r="H1062" s="70">
        <f t="shared" si="38"/>
        <v>1050</v>
      </c>
      <c r="I1062" s="269" t="s">
        <v>238</v>
      </c>
    </row>
    <row r="1063" spans="1:9" ht="19.5" customHeight="1" thickBot="1" x14ac:dyDescent="0.3">
      <c r="A1063" s="553"/>
      <c r="B1063" s="555"/>
      <c r="C1063" s="41">
        <v>44122011</v>
      </c>
      <c r="D1063" s="42" t="s">
        <v>181</v>
      </c>
      <c r="E1063" s="42" t="s">
        <v>78</v>
      </c>
      <c r="F1063" s="42">
        <v>10</v>
      </c>
      <c r="G1063" s="70">
        <v>385</v>
      </c>
      <c r="H1063" s="70">
        <f t="shared" si="38"/>
        <v>3850</v>
      </c>
      <c r="I1063" s="269" t="s">
        <v>238</v>
      </c>
    </row>
    <row r="1064" spans="1:9" s="111" customFormat="1" ht="15" customHeight="1" thickBot="1" x14ac:dyDescent="0.3">
      <c r="A1064" s="553"/>
      <c r="B1064" s="555"/>
      <c r="C1064" s="41">
        <v>44121503</v>
      </c>
      <c r="D1064" s="42" t="s">
        <v>180</v>
      </c>
      <c r="E1064" s="42" t="s">
        <v>82</v>
      </c>
      <c r="F1064" s="42">
        <v>225</v>
      </c>
      <c r="G1064" s="70">
        <v>6</v>
      </c>
      <c r="H1064" s="70">
        <f t="shared" si="38"/>
        <v>1350</v>
      </c>
      <c r="I1064" s="269" t="s">
        <v>238</v>
      </c>
    </row>
    <row r="1065" spans="1:9" ht="32.25" thickBot="1" x14ac:dyDescent="0.3">
      <c r="A1065" s="554"/>
      <c r="B1065" s="556"/>
      <c r="C1065" s="65"/>
      <c r="D1065" s="65"/>
      <c r="E1065" s="441"/>
      <c r="F1065" s="66"/>
      <c r="G1065" s="71" t="s">
        <v>46</v>
      </c>
      <c r="H1065" s="367">
        <f>SUM(H1034:H1064)</f>
        <v>91685</v>
      </c>
    </row>
    <row r="1066" spans="1:9" ht="16.5" thickBot="1" x14ac:dyDescent="0.3"/>
    <row r="1067" spans="1:9" ht="48" thickBot="1" x14ac:dyDescent="0.3">
      <c r="A1067" s="26" t="s">
        <v>15</v>
      </c>
      <c r="B1067" s="26" t="s">
        <v>16</v>
      </c>
      <c r="C1067" s="27" t="s">
        <v>17</v>
      </c>
      <c r="D1067" s="28" t="s">
        <v>18</v>
      </c>
      <c r="E1067" s="28" t="s">
        <v>19</v>
      </c>
      <c r="F1067" s="28" t="s">
        <v>20</v>
      </c>
      <c r="G1067" s="28" t="s">
        <v>21</v>
      </c>
      <c r="H1067" s="28" t="s">
        <v>22</v>
      </c>
    </row>
    <row r="1068" spans="1:9" ht="63" customHeight="1" thickBot="1" x14ac:dyDescent="0.3">
      <c r="A1068" s="543">
        <v>58</v>
      </c>
      <c r="B1068" s="544">
        <v>39</v>
      </c>
      <c r="C1068" s="30" t="s">
        <v>168</v>
      </c>
      <c r="D1068" s="31" t="s">
        <v>227</v>
      </c>
      <c r="E1068" s="31" t="s">
        <v>54</v>
      </c>
      <c r="F1068" s="31" t="s">
        <v>25</v>
      </c>
      <c r="G1068" s="31" t="s">
        <v>26</v>
      </c>
      <c r="H1068" s="31"/>
    </row>
    <row r="1069" spans="1:9" ht="33" thickTop="1" thickBot="1" x14ac:dyDescent="0.3">
      <c r="A1069" s="553"/>
      <c r="B1069" s="555"/>
      <c r="C1069" s="549" t="s">
        <v>27</v>
      </c>
      <c r="D1069" s="33" t="s">
        <v>28</v>
      </c>
      <c r="E1069" s="34">
        <v>44581</v>
      </c>
      <c r="F1069" s="549" t="s">
        <v>29</v>
      </c>
      <c r="G1069" s="33" t="s">
        <v>30</v>
      </c>
      <c r="H1069" s="31" t="s">
        <v>31</v>
      </c>
    </row>
    <row r="1070" spans="1:9" ht="20.25" customHeight="1" thickTop="1" thickBot="1" x14ac:dyDescent="0.3">
      <c r="A1070" s="553"/>
      <c r="B1070" s="555"/>
      <c r="C1070" s="550"/>
      <c r="D1070" s="33" t="s">
        <v>32</v>
      </c>
      <c r="E1070" s="31">
        <v>1</v>
      </c>
      <c r="F1070" s="550"/>
      <c r="G1070" s="33" t="s">
        <v>33</v>
      </c>
      <c r="H1070" s="69" t="s">
        <v>34</v>
      </c>
    </row>
    <row r="1071" spans="1:9" ht="20.25" customHeight="1" thickTop="1" thickBot="1" x14ac:dyDescent="0.3">
      <c r="A1071" s="553"/>
      <c r="B1071" s="555"/>
      <c r="C1071" s="550"/>
      <c r="D1071" s="33" t="s">
        <v>35</v>
      </c>
      <c r="E1071" s="34">
        <v>44588</v>
      </c>
      <c r="F1071" s="550"/>
      <c r="G1071" s="33" t="s">
        <v>36</v>
      </c>
      <c r="H1071" s="69" t="s">
        <v>34</v>
      </c>
    </row>
    <row r="1072" spans="1:9" ht="20.25" customHeight="1" thickTop="1" thickBot="1" x14ac:dyDescent="0.3">
      <c r="A1072" s="553"/>
      <c r="B1072" s="555"/>
      <c r="C1072" s="551"/>
      <c r="D1072" s="33" t="s">
        <v>32</v>
      </c>
      <c r="E1072" s="31">
        <v>1</v>
      </c>
      <c r="F1072" s="551"/>
      <c r="G1072" s="33" t="s">
        <v>37</v>
      </c>
      <c r="H1072" s="69" t="s">
        <v>34</v>
      </c>
    </row>
    <row r="1073" spans="1:9" ht="20.25" customHeight="1" thickTop="1" thickBot="1" x14ac:dyDescent="0.3">
      <c r="A1073" s="553"/>
      <c r="B1073" s="555"/>
      <c r="C1073" s="57"/>
      <c r="D1073" s="57"/>
      <c r="E1073" s="437"/>
      <c r="F1073" s="57"/>
      <c r="G1073" s="57"/>
      <c r="H1073" s="57"/>
    </row>
    <row r="1074" spans="1:9" ht="33" thickTop="1" thickBot="1" x14ac:dyDescent="0.3">
      <c r="A1074" s="553"/>
      <c r="B1074" s="555"/>
      <c r="C1074" s="37" t="s">
        <v>38</v>
      </c>
      <c r="D1074" s="38" t="s">
        <v>39</v>
      </c>
      <c r="E1074" s="38" t="s">
        <v>40</v>
      </c>
      <c r="F1074" s="38" t="s">
        <v>41</v>
      </c>
      <c r="G1074" s="38" t="s">
        <v>42</v>
      </c>
      <c r="H1074" s="38" t="s">
        <v>43</v>
      </c>
    </row>
    <row r="1075" spans="1:9" ht="19.5" customHeight="1" thickTop="1" thickBot="1" x14ac:dyDescent="0.3">
      <c r="A1075" s="553"/>
      <c r="B1075" s="555"/>
      <c r="C1075" s="41">
        <v>44103103</v>
      </c>
      <c r="D1075" s="42" t="s">
        <v>183</v>
      </c>
      <c r="E1075" s="42" t="s">
        <v>44</v>
      </c>
      <c r="F1075" s="42">
        <v>6</v>
      </c>
      <c r="G1075" s="70">
        <v>8000</v>
      </c>
      <c r="H1075" s="70">
        <f t="shared" ref="H1075:H1096" si="39">F1075*G1075</f>
        <v>48000</v>
      </c>
      <c r="I1075" s="267" t="s">
        <v>45</v>
      </c>
    </row>
    <row r="1076" spans="1:9" ht="20.25" customHeight="1" thickBot="1" x14ac:dyDescent="0.3">
      <c r="A1076" s="553"/>
      <c r="B1076" s="555"/>
      <c r="C1076" s="41">
        <v>44103103</v>
      </c>
      <c r="D1076" s="42" t="s">
        <v>183</v>
      </c>
      <c r="E1076" s="42" t="s">
        <v>44</v>
      </c>
      <c r="F1076" s="42">
        <v>6</v>
      </c>
      <c r="G1076" s="70">
        <v>8800</v>
      </c>
      <c r="H1076" s="70">
        <f t="shared" si="39"/>
        <v>52800</v>
      </c>
      <c r="I1076" s="267" t="s">
        <v>45</v>
      </c>
    </row>
    <row r="1077" spans="1:9" ht="19.5" customHeight="1" thickBot="1" x14ac:dyDescent="0.3">
      <c r="A1077" s="553"/>
      <c r="B1077" s="555"/>
      <c r="C1077" s="41">
        <v>44103103</v>
      </c>
      <c r="D1077" s="42" t="s">
        <v>183</v>
      </c>
      <c r="E1077" s="42" t="s">
        <v>44</v>
      </c>
      <c r="F1077" s="42">
        <v>5</v>
      </c>
      <c r="G1077" s="70">
        <v>8000</v>
      </c>
      <c r="H1077" s="70">
        <f t="shared" si="39"/>
        <v>40000</v>
      </c>
      <c r="I1077" s="267" t="s">
        <v>45</v>
      </c>
    </row>
    <row r="1078" spans="1:9" ht="19.5" customHeight="1" thickBot="1" x14ac:dyDescent="0.3">
      <c r="A1078" s="553"/>
      <c r="B1078" s="555"/>
      <c r="C1078" s="41">
        <v>44103103</v>
      </c>
      <c r="D1078" s="42" t="s">
        <v>183</v>
      </c>
      <c r="E1078" s="42" t="s">
        <v>44</v>
      </c>
      <c r="F1078" s="42">
        <v>2</v>
      </c>
      <c r="G1078" s="70">
        <v>3500</v>
      </c>
      <c r="H1078" s="70">
        <f t="shared" si="39"/>
        <v>7000</v>
      </c>
      <c r="I1078" s="267" t="s">
        <v>45</v>
      </c>
    </row>
    <row r="1079" spans="1:9" ht="19.5" customHeight="1" thickBot="1" x14ac:dyDescent="0.3">
      <c r="A1079" s="553"/>
      <c r="B1079" s="555"/>
      <c r="C1079" s="41">
        <v>44103103</v>
      </c>
      <c r="D1079" s="42" t="s">
        <v>183</v>
      </c>
      <c r="E1079" s="42" t="s">
        <v>44</v>
      </c>
      <c r="F1079" s="42">
        <v>2</v>
      </c>
      <c r="G1079" s="70">
        <v>5100</v>
      </c>
      <c r="H1079" s="70">
        <f t="shared" si="39"/>
        <v>10200</v>
      </c>
      <c r="I1079" s="267" t="s">
        <v>45</v>
      </c>
    </row>
    <row r="1080" spans="1:9" ht="19.5" customHeight="1" thickBot="1" x14ac:dyDescent="0.3">
      <c r="A1080" s="553"/>
      <c r="B1080" s="555"/>
      <c r="C1080" s="41">
        <v>44103103</v>
      </c>
      <c r="D1080" s="42" t="s">
        <v>183</v>
      </c>
      <c r="E1080" s="42" t="s">
        <v>44</v>
      </c>
      <c r="F1080" s="42">
        <v>1</v>
      </c>
      <c r="G1080" s="70">
        <v>4900</v>
      </c>
      <c r="H1080" s="70">
        <f t="shared" si="39"/>
        <v>4900</v>
      </c>
      <c r="I1080" s="267" t="s">
        <v>45</v>
      </c>
    </row>
    <row r="1081" spans="1:9" ht="19.5" customHeight="1" thickBot="1" x14ac:dyDescent="0.3">
      <c r="A1081" s="553"/>
      <c r="B1081" s="555"/>
      <c r="C1081" s="41">
        <v>44103103</v>
      </c>
      <c r="D1081" s="42" t="s">
        <v>183</v>
      </c>
      <c r="E1081" s="42" t="s">
        <v>44</v>
      </c>
      <c r="F1081" s="42">
        <v>1</v>
      </c>
      <c r="G1081" s="70">
        <v>5800</v>
      </c>
      <c r="H1081" s="70">
        <f t="shared" si="39"/>
        <v>5800</v>
      </c>
      <c r="I1081" s="267" t="s">
        <v>45</v>
      </c>
    </row>
    <row r="1082" spans="1:9" ht="19.5" customHeight="1" thickBot="1" x14ac:dyDescent="0.3">
      <c r="A1082" s="553"/>
      <c r="B1082" s="555"/>
      <c r="C1082" s="41">
        <v>44103103</v>
      </c>
      <c r="D1082" s="42" t="s">
        <v>183</v>
      </c>
      <c r="E1082" s="42" t="s">
        <v>44</v>
      </c>
      <c r="F1082" s="42">
        <v>1</v>
      </c>
      <c r="G1082" s="70">
        <v>5800</v>
      </c>
      <c r="H1082" s="70">
        <f t="shared" si="39"/>
        <v>5800</v>
      </c>
      <c r="I1082" s="267" t="s">
        <v>45</v>
      </c>
    </row>
    <row r="1083" spans="1:9" ht="19.5" customHeight="1" thickBot="1" x14ac:dyDescent="0.3">
      <c r="A1083" s="553"/>
      <c r="B1083" s="555"/>
      <c r="C1083" s="41">
        <v>44103103</v>
      </c>
      <c r="D1083" s="42" t="s">
        <v>183</v>
      </c>
      <c r="E1083" s="42" t="s">
        <v>44</v>
      </c>
      <c r="F1083" s="42">
        <v>1</v>
      </c>
      <c r="G1083" s="70">
        <v>5800</v>
      </c>
      <c r="H1083" s="70">
        <f t="shared" si="39"/>
        <v>5800</v>
      </c>
      <c r="I1083" s="267" t="s">
        <v>45</v>
      </c>
    </row>
    <row r="1084" spans="1:9" ht="19.5" customHeight="1" thickBot="1" x14ac:dyDescent="0.3">
      <c r="A1084" s="553"/>
      <c r="B1084" s="555"/>
      <c r="C1084" s="41">
        <v>44121904</v>
      </c>
      <c r="D1084" s="42" t="s">
        <v>184</v>
      </c>
      <c r="E1084" s="42" t="s">
        <v>44</v>
      </c>
      <c r="F1084" s="42">
        <v>4</v>
      </c>
      <c r="G1084" s="70">
        <v>500</v>
      </c>
      <c r="H1084" s="70">
        <f t="shared" si="39"/>
        <v>2000</v>
      </c>
      <c r="I1084" s="267" t="s">
        <v>45</v>
      </c>
    </row>
    <row r="1085" spans="1:9" ht="19.5" customHeight="1" thickBot="1" x14ac:dyDescent="0.3">
      <c r="A1085" s="553"/>
      <c r="B1085" s="555"/>
      <c r="C1085" s="41">
        <v>44121904</v>
      </c>
      <c r="D1085" s="42" t="s">
        <v>184</v>
      </c>
      <c r="E1085" s="42" t="s">
        <v>44</v>
      </c>
      <c r="F1085" s="42">
        <v>4</v>
      </c>
      <c r="G1085" s="70">
        <v>500</v>
      </c>
      <c r="H1085" s="70">
        <f t="shared" si="39"/>
        <v>2000</v>
      </c>
      <c r="I1085" s="267" t="s">
        <v>45</v>
      </c>
    </row>
    <row r="1086" spans="1:9" ht="19.5" customHeight="1" thickBot="1" x14ac:dyDescent="0.3">
      <c r="A1086" s="553"/>
      <c r="B1086" s="555"/>
      <c r="C1086" s="41">
        <v>44121904</v>
      </c>
      <c r="D1086" s="42" t="s">
        <v>184</v>
      </c>
      <c r="E1086" s="42" t="s">
        <v>44</v>
      </c>
      <c r="F1086" s="42">
        <v>3</v>
      </c>
      <c r="G1086" s="70">
        <v>500</v>
      </c>
      <c r="H1086" s="70">
        <f t="shared" si="39"/>
        <v>1500</v>
      </c>
      <c r="I1086" s="267" t="s">
        <v>45</v>
      </c>
    </row>
    <row r="1087" spans="1:9" ht="19.5" customHeight="1" thickBot="1" x14ac:dyDescent="0.3">
      <c r="A1087" s="553"/>
      <c r="B1087" s="555"/>
      <c r="C1087" s="41">
        <v>44121904</v>
      </c>
      <c r="D1087" s="42" t="s">
        <v>184</v>
      </c>
      <c r="E1087" s="42" t="s">
        <v>44</v>
      </c>
      <c r="F1087" s="42">
        <v>3</v>
      </c>
      <c r="G1087" s="70">
        <v>500</v>
      </c>
      <c r="H1087" s="70">
        <f t="shared" si="39"/>
        <v>1500</v>
      </c>
      <c r="I1087" s="267" t="s">
        <v>45</v>
      </c>
    </row>
    <row r="1088" spans="1:9" ht="19.5" customHeight="1" thickBot="1" x14ac:dyDescent="0.3">
      <c r="A1088" s="553"/>
      <c r="B1088" s="555"/>
      <c r="C1088" s="41">
        <v>44103103</v>
      </c>
      <c r="D1088" s="42" t="s">
        <v>183</v>
      </c>
      <c r="E1088" s="42" t="s">
        <v>44</v>
      </c>
      <c r="F1088" s="42">
        <v>1</v>
      </c>
      <c r="G1088" s="70">
        <v>32500</v>
      </c>
      <c r="H1088" s="70">
        <f t="shared" si="39"/>
        <v>32500</v>
      </c>
      <c r="I1088" s="267" t="s">
        <v>228</v>
      </c>
    </row>
    <row r="1089" spans="1:12" s="117" customFormat="1" ht="13.5" customHeight="1" thickBot="1" x14ac:dyDescent="0.3">
      <c r="A1089" s="553"/>
      <c r="B1089" s="555"/>
      <c r="C1089" s="118">
        <v>44103105</v>
      </c>
      <c r="D1089" s="114" t="s">
        <v>404</v>
      </c>
      <c r="E1089" s="42" t="s">
        <v>44</v>
      </c>
      <c r="F1089" s="113">
        <v>8</v>
      </c>
      <c r="G1089" s="119">
        <v>4100</v>
      </c>
      <c r="H1089" s="70">
        <f t="shared" si="39"/>
        <v>32800</v>
      </c>
      <c r="I1089" s="115" t="s">
        <v>405</v>
      </c>
      <c r="J1089" s="116"/>
      <c r="K1089" s="116"/>
      <c r="L1089" s="116"/>
    </row>
    <row r="1090" spans="1:12" s="117" customFormat="1" ht="13.5" customHeight="1" thickBot="1" x14ac:dyDescent="0.3">
      <c r="A1090" s="553"/>
      <c r="B1090" s="555"/>
      <c r="C1090" s="41">
        <v>44103103</v>
      </c>
      <c r="D1090" s="42" t="s">
        <v>183</v>
      </c>
      <c r="E1090" s="42" t="s">
        <v>44</v>
      </c>
      <c r="F1090" s="113">
        <v>10</v>
      </c>
      <c r="G1090" s="119">
        <v>7540</v>
      </c>
      <c r="H1090" s="70">
        <f t="shared" si="39"/>
        <v>75400</v>
      </c>
      <c r="I1090" s="115" t="s">
        <v>405</v>
      </c>
      <c r="J1090" s="116"/>
      <c r="K1090" s="116"/>
      <c r="L1090" s="116"/>
    </row>
    <row r="1091" spans="1:12" s="117" customFormat="1" ht="13.5" customHeight="1" thickBot="1" x14ac:dyDescent="0.3">
      <c r="A1091" s="553"/>
      <c r="B1091" s="555"/>
      <c r="C1091" s="41">
        <v>44103103</v>
      </c>
      <c r="D1091" s="42" t="s">
        <v>183</v>
      </c>
      <c r="E1091" s="42" t="s">
        <v>44</v>
      </c>
      <c r="F1091" s="113">
        <v>9</v>
      </c>
      <c r="G1091" s="119">
        <v>3600</v>
      </c>
      <c r="H1091" s="70">
        <f t="shared" si="39"/>
        <v>32400</v>
      </c>
      <c r="I1091" s="115" t="s">
        <v>162</v>
      </c>
      <c r="J1091" s="116"/>
      <c r="K1091" s="116"/>
      <c r="L1091" s="116"/>
    </row>
    <row r="1092" spans="1:12" s="117" customFormat="1" ht="13.5" customHeight="1" thickBot="1" x14ac:dyDescent="0.3">
      <c r="A1092" s="553"/>
      <c r="B1092" s="555"/>
      <c r="C1092" s="153">
        <v>44103105</v>
      </c>
      <c r="D1092" s="154" t="s">
        <v>404</v>
      </c>
      <c r="E1092" s="106" t="s">
        <v>44</v>
      </c>
      <c r="F1092" s="185">
        <v>4</v>
      </c>
      <c r="G1092" s="335">
        <v>1200</v>
      </c>
      <c r="H1092" s="197">
        <f t="shared" si="39"/>
        <v>4800</v>
      </c>
      <c r="I1092" s="115" t="s">
        <v>162</v>
      </c>
      <c r="J1092" s="116"/>
      <c r="K1092" s="116"/>
      <c r="L1092" s="116"/>
    </row>
    <row r="1093" spans="1:12" s="117" customFormat="1" ht="13.5" customHeight="1" thickBot="1" x14ac:dyDescent="0.3">
      <c r="A1093" s="553"/>
      <c r="B1093" s="555"/>
      <c r="C1093" s="118">
        <v>44103105</v>
      </c>
      <c r="D1093" s="114" t="s">
        <v>404</v>
      </c>
      <c r="E1093" s="42" t="s">
        <v>44</v>
      </c>
      <c r="F1093" s="259">
        <v>2</v>
      </c>
      <c r="G1093" s="260">
        <v>700</v>
      </c>
      <c r="H1093" s="98">
        <f t="shared" si="39"/>
        <v>1400</v>
      </c>
      <c r="I1093" s="115" t="s">
        <v>322</v>
      </c>
      <c r="J1093" s="116"/>
      <c r="K1093" s="116"/>
      <c r="L1093" s="116"/>
    </row>
    <row r="1094" spans="1:12" s="117" customFormat="1" ht="13.5" customHeight="1" thickBot="1" x14ac:dyDescent="0.3">
      <c r="A1094" s="553"/>
      <c r="B1094" s="555"/>
      <c r="C1094" s="118">
        <v>44103105</v>
      </c>
      <c r="D1094" s="114" t="s">
        <v>404</v>
      </c>
      <c r="E1094" s="42" t="s">
        <v>44</v>
      </c>
      <c r="F1094" s="259">
        <v>1</v>
      </c>
      <c r="G1094" s="260">
        <v>700</v>
      </c>
      <c r="H1094" s="98">
        <f t="shared" si="39"/>
        <v>700</v>
      </c>
      <c r="I1094" s="115" t="s">
        <v>322</v>
      </c>
      <c r="J1094" s="116"/>
      <c r="K1094" s="116"/>
      <c r="L1094" s="116"/>
    </row>
    <row r="1095" spans="1:12" s="117" customFormat="1" ht="13.5" customHeight="1" thickBot="1" x14ac:dyDescent="0.3">
      <c r="A1095" s="553"/>
      <c r="B1095" s="555"/>
      <c r="C1095" s="118">
        <v>44103105</v>
      </c>
      <c r="D1095" s="114" t="s">
        <v>404</v>
      </c>
      <c r="E1095" s="42" t="s">
        <v>44</v>
      </c>
      <c r="F1095" s="259">
        <v>1</v>
      </c>
      <c r="G1095" s="260">
        <v>700</v>
      </c>
      <c r="H1095" s="98">
        <f t="shared" si="39"/>
        <v>700</v>
      </c>
      <c r="I1095" s="115" t="s">
        <v>322</v>
      </c>
      <c r="J1095" s="116"/>
      <c r="K1095" s="116"/>
      <c r="L1095" s="116"/>
    </row>
    <row r="1096" spans="1:12" s="117" customFormat="1" ht="13.5" customHeight="1" thickBot="1" x14ac:dyDescent="0.3">
      <c r="A1096" s="553"/>
      <c r="B1096" s="555"/>
      <c r="C1096" s="118">
        <v>44103105</v>
      </c>
      <c r="D1096" s="114" t="s">
        <v>404</v>
      </c>
      <c r="E1096" s="42" t="s">
        <v>44</v>
      </c>
      <c r="F1096" s="259">
        <v>1</v>
      </c>
      <c r="G1096" s="260">
        <v>700</v>
      </c>
      <c r="H1096" s="98">
        <f t="shared" si="39"/>
        <v>700</v>
      </c>
      <c r="I1096" s="115" t="s">
        <v>322</v>
      </c>
      <c r="J1096" s="116"/>
      <c r="K1096" s="116"/>
      <c r="L1096" s="116"/>
    </row>
    <row r="1097" spans="1:12" ht="32.25" thickBot="1" x14ac:dyDescent="0.3">
      <c r="A1097" s="554"/>
      <c r="B1097" s="556"/>
      <c r="C1097" s="188"/>
      <c r="D1097" s="188"/>
      <c r="E1097" s="444"/>
      <c r="F1097" s="194"/>
      <c r="G1097" s="198" t="s">
        <v>46</v>
      </c>
      <c r="H1097" s="368">
        <f>SUM(H1075:H1096)</f>
        <v>368700</v>
      </c>
    </row>
    <row r="1098" spans="1:12" ht="16.5" thickBot="1" x14ac:dyDescent="0.3"/>
    <row r="1099" spans="1:12" ht="48" thickBot="1" x14ac:dyDescent="0.3">
      <c r="A1099" s="26" t="s">
        <v>15</v>
      </c>
      <c r="B1099" s="26" t="s">
        <v>16</v>
      </c>
      <c r="C1099" s="27" t="s">
        <v>17</v>
      </c>
      <c r="D1099" s="28" t="s">
        <v>18</v>
      </c>
      <c r="E1099" s="28" t="s">
        <v>19</v>
      </c>
      <c r="F1099" s="28" t="s">
        <v>20</v>
      </c>
      <c r="G1099" s="28" t="s">
        <v>21</v>
      </c>
      <c r="H1099" s="28" t="s">
        <v>22</v>
      </c>
    </row>
    <row r="1100" spans="1:12" ht="48" customHeight="1" thickBot="1" x14ac:dyDescent="0.3">
      <c r="A1100" s="543">
        <v>59</v>
      </c>
      <c r="B1100" s="544">
        <v>39</v>
      </c>
      <c r="C1100" s="30" t="s">
        <v>168</v>
      </c>
      <c r="D1100" s="31" t="s">
        <v>227</v>
      </c>
      <c r="E1100" s="31" t="s">
        <v>54</v>
      </c>
      <c r="F1100" s="31" t="s">
        <v>25</v>
      </c>
      <c r="G1100" s="31" t="s">
        <v>26</v>
      </c>
      <c r="H1100" s="31"/>
    </row>
    <row r="1101" spans="1:12" ht="33" thickTop="1" thickBot="1" x14ac:dyDescent="0.3">
      <c r="A1101" s="553"/>
      <c r="B1101" s="555"/>
      <c r="C1101" s="549" t="s">
        <v>27</v>
      </c>
      <c r="D1101" s="33" t="s">
        <v>28</v>
      </c>
      <c r="E1101" s="34">
        <v>44698</v>
      </c>
      <c r="F1101" s="549" t="s">
        <v>29</v>
      </c>
      <c r="G1101" s="33" t="s">
        <v>30</v>
      </c>
      <c r="H1101" s="31" t="s">
        <v>31</v>
      </c>
    </row>
    <row r="1102" spans="1:12" ht="20.25" customHeight="1" thickTop="1" thickBot="1" x14ac:dyDescent="0.3">
      <c r="A1102" s="553"/>
      <c r="B1102" s="555"/>
      <c r="C1102" s="550"/>
      <c r="D1102" s="33" t="s">
        <v>32</v>
      </c>
      <c r="E1102" s="31">
        <v>2</v>
      </c>
      <c r="F1102" s="550"/>
      <c r="G1102" s="33" t="s">
        <v>33</v>
      </c>
      <c r="H1102" s="69" t="s">
        <v>34</v>
      </c>
    </row>
    <row r="1103" spans="1:12" ht="20.25" customHeight="1" thickTop="1" thickBot="1" x14ac:dyDescent="0.3">
      <c r="A1103" s="553"/>
      <c r="B1103" s="555"/>
      <c r="C1103" s="550"/>
      <c r="D1103" s="33" t="s">
        <v>35</v>
      </c>
      <c r="E1103" s="34">
        <v>44705</v>
      </c>
      <c r="F1103" s="550"/>
      <c r="G1103" s="33" t="s">
        <v>36</v>
      </c>
      <c r="H1103" s="69" t="s">
        <v>34</v>
      </c>
    </row>
    <row r="1104" spans="1:12" ht="20.25" customHeight="1" thickTop="1" thickBot="1" x14ac:dyDescent="0.3">
      <c r="A1104" s="553"/>
      <c r="B1104" s="555"/>
      <c r="C1104" s="551"/>
      <c r="D1104" s="33" t="s">
        <v>32</v>
      </c>
      <c r="E1104" s="31">
        <v>2</v>
      </c>
      <c r="F1104" s="551"/>
      <c r="G1104" s="33" t="s">
        <v>37</v>
      </c>
      <c r="H1104" s="69" t="s">
        <v>34</v>
      </c>
    </row>
    <row r="1105" spans="1:10" ht="20.25" customHeight="1" thickTop="1" thickBot="1" x14ac:dyDescent="0.3">
      <c r="A1105" s="553"/>
      <c r="B1105" s="555"/>
      <c r="C1105" s="57"/>
      <c r="D1105" s="57"/>
      <c r="E1105" s="437"/>
      <c r="F1105" s="57"/>
      <c r="G1105" s="57"/>
      <c r="H1105" s="57"/>
    </row>
    <row r="1106" spans="1:10" ht="33" thickTop="1" thickBot="1" x14ac:dyDescent="0.3">
      <c r="A1106" s="553"/>
      <c r="B1106" s="555"/>
      <c r="C1106" s="37" t="s">
        <v>38</v>
      </c>
      <c r="D1106" s="38" t="s">
        <v>39</v>
      </c>
      <c r="E1106" s="38" t="s">
        <v>40</v>
      </c>
      <c r="F1106" s="38" t="s">
        <v>41</v>
      </c>
      <c r="G1106" s="38" t="s">
        <v>42</v>
      </c>
      <c r="H1106" s="38" t="s">
        <v>43</v>
      </c>
    </row>
    <row r="1107" spans="1:10" ht="19.5" customHeight="1" thickTop="1" thickBot="1" x14ac:dyDescent="0.3">
      <c r="A1107" s="553"/>
      <c r="B1107" s="555"/>
      <c r="C1107" s="41">
        <v>44103103</v>
      </c>
      <c r="D1107" s="42" t="s">
        <v>183</v>
      </c>
      <c r="E1107" s="42" t="s">
        <v>44</v>
      </c>
      <c r="F1107" s="42">
        <v>6</v>
      </c>
      <c r="G1107" s="70">
        <v>8000</v>
      </c>
      <c r="H1107" s="70">
        <f t="shared" ref="H1107:H1120" si="40">F1107*G1107</f>
        <v>48000</v>
      </c>
      <c r="I1107" s="267" t="s">
        <v>45</v>
      </c>
    </row>
    <row r="1108" spans="1:10" ht="20.25" customHeight="1" thickBot="1" x14ac:dyDescent="0.3">
      <c r="A1108" s="553"/>
      <c r="B1108" s="555"/>
      <c r="C1108" s="41">
        <v>44103103</v>
      </c>
      <c r="D1108" s="42" t="s">
        <v>183</v>
      </c>
      <c r="E1108" s="42" t="s">
        <v>44</v>
      </c>
      <c r="F1108" s="42">
        <v>6</v>
      </c>
      <c r="G1108" s="70">
        <v>8800</v>
      </c>
      <c r="H1108" s="70">
        <f t="shared" si="40"/>
        <v>52800</v>
      </c>
      <c r="I1108" s="267" t="s">
        <v>45</v>
      </c>
    </row>
    <row r="1109" spans="1:10" ht="19.5" customHeight="1" thickBot="1" x14ac:dyDescent="0.3">
      <c r="A1109" s="553"/>
      <c r="B1109" s="555"/>
      <c r="C1109" s="41">
        <v>44103103</v>
      </c>
      <c r="D1109" s="42" t="s">
        <v>183</v>
      </c>
      <c r="E1109" s="42" t="s">
        <v>44</v>
      </c>
      <c r="F1109" s="42">
        <v>5</v>
      </c>
      <c r="G1109" s="70">
        <v>8000</v>
      </c>
      <c r="H1109" s="70">
        <f t="shared" si="40"/>
        <v>40000</v>
      </c>
      <c r="I1109" s="267" t="s">
        <v>45</v>
      </c>
    </row>
    <row r="1110" spans="1:10" ht="19.5" customHeight="1" thickBot="1" x14ac:dyDescent="0.3">
      <c r="A1110" s="553"/>
      <c r="B1110" s="555"/>
      <c r="C1110" s="41">
        <v>44103103</v>
      </c>
      <c r="D1110" s="42" t="s">
        <v>183</v>
      </c>
      <c r="E1110" s="42" t="s">
        <v>44</v>
      </c>
      <c r="F1110" s="42">
        <v>2</v>
      </c>
      <c r="G1110" s="70">
        <v>3500</v>
      </c>
      <c r="H1110" s="70">
        <f t="shared" si="40"/>
        <v>7000</v>
      </c>
      <c r="I1110" s="267" t="s">
        <v>45</v>
      </c>
    </row>
    <row r="1111" spans="1:10" ht="19.5" customHeight="1" thickBot="1" x14ac:dyDescent="0.3">
      <c r="A1111" s="553"/>
      <c r="B1111" s="555"/>
      <c r="C1111" s="41">
        <v>44103103</v>
      </c>
      <c r="D1111" s="42" t="s">
        <v>183</v>
      </c>
      <c r="E1111" s="42" t="s">
        <v>44</v>
      </c>
      <c r="F1111" s="42">
        <v>2</v>
      </c>
      <c r="G1111" s="70">
        <v>5100</v>
      </c>
      <c r="H1111" s="70">
        <f t="shared" si="40"/>
        <v>10200</v>
      </c>
      <c r="I1111" s="267" t="s">
        <v>45</v>
      </c>
    </row>
    <row r="1112" spans="1:10" ht="19.5" customHeight="1" thickBot="1" x14ac:dyDescent="0.3">
      <c r="A1112" s="553"/>
      <c r="B1112" s="555"/>
      <c r="C1112" s="41">
        <v>44103103</v>
      </c>
      <c r="D1112" s="42" t="s">
        <v>183</v>
      </c>
      <c r="E1112" s="42" t="s">
        <v>44</v>
      </c>
      <c r="F1112" s="42">
        <v>1</v>
      </c>
      <c r="G1112" s="70">
        <v>4900</v>
      </c>
      <c r="H1112" s="70">
        <f t="shared" si="40"/>
        <v>4900</v>
      </c>
      <c r="I1112" s="267" t="s">
        <v>45</v>
      </c>
    </row>
    <row r="1113" spans="1:10" ht="19.5" customHeight="1" thickBot="1" x14ac:dyDescent="0.3">
      <c r="A1113" s="553"/>
      <c r="B1113" s="555"/>
      <c r="C1113" s="41">
        <v>44103103</v>
      </c>
      <c r="D1113" s="42" t="s">
        <v>183</v>
      </c>
      <c r="E1113" s="42" t="s">
        <v>44</v>
      </c>
      <c r="F1113" s="42">
        <v>1</v>
      </c>
      <c r="G1113" s="70">
        <v>5800</v>
      </c>
      <c r="H1113" s="70">
        <f t="shared" si="40"/>
        <v>5800</v>
      </c>
      <c r="I1113" s="267" t="s">
        <v>45</v>
      </c>
    </row>
    <row r="1114" spans="1:10" ht="19.5" customHeight="1" thickBot="1" x14ac:dyDescent="0.3">
      <c r="A1114" s="553"/>
      <c r="B1114" s="555"/>
      <c r="C1114" s="41">
        <v>44103103</v>
      </c>
      <c r="D1114" s="42" t="s">
        <v>183</v>
      </c>
      <c r="E1114" s="42" t="s">
        <v>44</v>
      </c>
      <c r="F1114" s="42">
        <v>1</v>
      </c>
      <c r="G1114" s="70">
        <v>5800</v>
      </c>
      <c r="H1114" s="70">
        <f t="shared" si="40"/>
        <v>5800</v>
      </c>
      <c r="I1114" s="267" t="s">
        <v>45</v>
      </c>
    </row>
    <row r="1115" spans="1:10" ht="19.5" customHeight="1" thickBot="1" x14ac:dyDescent="0.3">
      <c r="A1115" s="553"/>
      <c r="B1115" s="555"/>
      <c r="C1115" s="41">
        <v>44103103</v>
      </c>
      <c r="D1115" s="42" t="s">
        <v>183</v>
      </c>
      <c r="E1115" s="42" t="s">
        <v>44</v>
      </c>
      <c r="F1115" s="42">
        <v>1</v>
      </c>
      <c r="G1115" s="70">
        <v>5800</v>
      </c>
      <c r="H1115" s="70">
        <f t="shared" si="40"/>
        <v>5800</v>
      </c>
      <c r="I1115" s="267" t="s">
        <v>45</v>
      </c>
    </row>
    <row r="1116" spans="1:10" ht="19.5" customHeight="1" thickBot="1" x14ac:dyDescent="0.3">
      <c r="A1116" s="553"/>
      <c r="B1116" s="555"/>
      <c r="C1116" s="41">
        <v>44121904</v>
      </c>
      <c r="D1116" s="42" t="s">
        <v>184</v>
      </c>
      <c r="E1116" s="42" t="s">
        <v>44</v>
      </c>
      <c r="F1116" s="42">
        <v>4</v>
      </c>
      <c r="G1116" s="70">
        <v>500</v>
      </c>
      <c r="H1116" s="70">
        <f t="shared" si="40"/>
        <v>2000</v>
      </c>
      <c r="I1116" s="267" t="s">
        <v>45</v>
      </c>
    </row>
    <row r="1117" spans="1:10" ht="19.5" customHeight="1" thickBot="1" x14ac:dyDescent="0.3">
      <c r="A1117" s="553"/>
      <c r="B1117" s="555"/>
      <c r="C1117" s="41">
        <v>44121904</v>
      </c>
      <c r="D1117" s="42" t="s">
        <v>184</v>
      </c>
      <c r="E1117" s="42" t="s">
        <v>44</v>
      </c>
      <c r="F1117" s="42">
        <v>4</v>
      </c>
      <c r="G1117" s="70">
        <v>500</v>
      </c>
      <c r="H1117" s="70">
        <f t="shared" si="40"/>
        <v>2000</v>
      </c>
      <c r="I1117" s="267" t="s">
        <v>45</v>
      </c>
      <c r="J1117" s="104"/>
    </row>
    <row r="1118" spans="1:10" ht="19.5" customHeight="1" thickBot="1" x14ac:dyDescent="0.3">
      <c r="A1118" s="553"/>
      <c r="B1118" s="555"/>
      <c r="C1118" s="41">
        <v>44121904</v>
      </c>
      <c r="D1118" s="42" t="s">
        <v>184</v>
      </c>
      <c r="E1118" s="42" t="s">
        <v>44</v>
      </c>
      <c r="F1118" s="42">
        <v>3</v>
      </c>
      <c r="G1118" s="70">
        <v>500</v>
      </c>
      <c r="H1118" s="70">
        <f t="shared" si="40"/>
        <v>1500</v>
      </c>
      <c r="I1118" s="267" t="s">
        <v>45</v>
      </c>
    </row>
    <row r="1119" spans="1:10" ht="19.5" customHeight="1" thickBot="1" x14ac:dyDescent="0.3">
      <c r="A1119" s="553"/>
      <c r="B1119" s="555"/>
      <c r="C1119" s="41">
        <v>44121904</v>
      </c>
      <c r="D1119" s="42" t="s">
        <v>184</v>
      </c>
      <c r="E1119" s="42" t="s">
        <v>44</v>
      </c>
      <c r="F1119" s="42">
        <v>3</v>
      </c>
      <c r="G1119" s="70">
        <v>500</v>
      </c>
      <c r="H1119" s="70">
        <f t="shared" si="40"/>
        <v>1500</v>
      </c>
      <c r="I1119" s="267" t="s">
        <v>45</v>
      </c>
    </row>
    <row r="1120" spans="1:10" ht="19.5" customHeight="1" thickBot="1" x14ac:dyDescent="0.3">
      <c r="A1120" s="553"/>
      <c r="B1120" s="555"/>
      <c r="C1120" s="41">
        <v>44103103</v>
      </c>
      <c r="D1120" s="42" t="s">
        <v>183</v>
      </c>
      <c r="E1120" s="42" t="s">
        <v>44</v>
      </c>
      <c r="F1120" s="42">
        <v>8</v>
      </c>
      <c r="G1120" s="70">
        <v>3600</v>
      </c>
      <c r="H1120" s="70">
        <f t="shared" si="40"/>
        <v>28800</v>
      </c>
      <c r="I1120" s="267" t="s">
        <v>162</v>
      </c>
      <c r="J1120" s="104"/>
    </row>
    <row r="1121" spans="1:9" ht="32.25" thickBot="1" x14ac:dyDescent="0.3">
      <c r="A1121" s="554"/>
      <c r="B1121" s="556"/>
      <c r="C1121" s="65"/>
      <c r="D1121" s="65"/>
      <c r="E1121" s="441"/>
      <c r="F1121" s="66"/>
      <c r="G1121" s="71" t="s">
        <v>46</v>
      </c>
      <c r="H1121" s="367">
        <f>SUM(H1107:H1120)</f>
        <v>216100</v>
      </c>
    </row>
    <row r="1122" spans="1:9" ht="19.5" thickBot="1" x14ac:dyDescent="0.3">
      <c r="A1122" s="72"/>
      <c r="B1122" s="73"/>
      <c r="C1122" s="67"/>
      <c r="D1122" s="68"/>
      <c r="E1122" s="450"/>
      <c r="F1122" s="68"/>
      <c r="G1122" s="84"/>
      <c r="H1122" s="85"/>
    </row>
    <row r="1123" spans="1:9" ht="48" thickBot="1" x14ac:dyDescent="0.3">
      <c r="A1123" s="26" t="s">
        <v>15</v>
      </c>
      <c r="B1123" s="26" t="s">
        <v>16</v>
      </c>
      <c r="C1123" s="27" t="s">
        <v>17</v>
      </c>
      <c r="D1123" s="28" t="s">
        <v>18</v>
      </c>
      <c r="E1123" s="28" t="s">
        <v>19</v>
      </c>
      <c r="F1123" s="28" t="s">
        <v>20</v>
      </c>
      <c r="G1123" s="28" t="s">
        <v>21</v>
      </c>
      <c r="H1123" s="28" t="s">
        <v>22</v>
      </c>
    </row>
    <row r="1124" spans="1:9" ht="52.15" customHeight="1" thickBot="1" x14ac:dyDescent="0.3">
      <c r="A1124" s="543">
        <v>60</v>
      </c>
      <c r="B1124" s="544">
        <v>39</v>
      </c>
      <c r="C1124" s="30" t="s">
        <v>168</v>
      </c>
      <c r="D1124" s="31" t="s">
        <v>185</v>
      </c>
      <c r="E1124" s="31" t="s">
        <v>54</v>
      </c>
      <c r="F1124" s="31" t="s">
        <v>55</v>
      </c>
      <c r="G1124" s="31" t="s">
        <v>52</v>
      </c>
      <c r="H1124" s="31"/>
    </row>
    <row r="1125" spans="1:9" ht="33" thickTop="1" thickBot="1" x14ac:dyDescent="0.3">
      <c r="A1125" s="553"/>
      <c r="B1125" s="555"/>
      <c r="C1125" s="549" t="s">
        <v>27</v>
      </c>
      <c r="D1125" s="33" t="s">
        <v>28</v>
      </c>
      <c r="E1125" s="34">
        <v>44694</v>
      </c>
      <c r="F1125" s="549" t="s">
        <v>29</v>
      </c>
      <c r="G1125" s="33" t="s">
        <v>30</v>
      </c>
      <c r="H1125" s="31" t="s">
        <v>31</v>
      </c>
    </row>
    <row r="1126" spans="1:9" ht="20.25" customHeight="1" thickTop="1" thickBot="1" x14ac:dyDescent="0.3">
      <c r="A1126" s="553"/>
      <c r="B1126" s="555"/>
      <c r="C1126" s="550"/>
      <c r="D1126" s="33" t="s">
        <v>32</v>
      </c>
      <c r="E1126" s="31">
        <v>2</v>
      </c>
      <c r="F1126" s="550"/>
      <c r="G1126" s="33" t="s">
        <v>33</v>
      </c>
      <c r="H1126" s="69" t="s">
        <v>34</v>
      </c>
    </row>
    <row r="1127" spans="1:9" ht="20.25" customHeight="1" thickTop="1" thickBot="1" x14ac:dyDescent="0.3">
      <c r="A1127" s="553"/>
      <c r="B1127" s="555"/>
      <c r="C1127" s="550"/>
      <c r="D1127" s="33" t="s">
        <v>35</v>
      </c>
      <c r="E1127" s="34">
        <v>44701</v>
      </c>
      <c r="F1127" s="550"/>
      <c r="G1127" s="33" t="s">
        <v>36</v>
      </c>
      <c r="H1127" s="69" t="s">
        <v>34</v>
      </c>
    </row>
    <row r="1128" spans="1:9" ht="20.25" customHeight="1" thickTop="1" thickBot="1" x14ac:dyDescent="0.3">
      <c r="A1128" s="553"/>
      <c r="B1128" s="555"/>
      <c r="C1128" s="551"/>
      <c r="D1128" s="33" t="s">
        <v>32</v>
      </c>
      <c r="E1128" s="31">
        <v>2</v>
      </c>
      <c r="F1128" s="551"/>
      <c r="G1128" s="33" t="s">
        <v>37</v>
      </c>
      <c r="H1128" s="69" t="s">
        <v>34</v>
      </c>
    </row>
    <row r="1129" spans="1:9" ht="20.25" customHeight="1" thickTop="1" thickBot="1" x14ac:dyDescent="0.3">
      <c r="A1129" s="553"/>
      <c r="B1129" s="555"/>
      <c r="C1129" s="57"/>
      <c r="D1129" s="57"/>
      <c r="E1129" s="437"/>
      <c r="F1129" s="57"/>
      <c r="G1129" s="57"/>
      <c r="H1129" s="57"/>
    </row>
    <row r="1130" spans="1:9" ht="33" thickTop="1" thickBot="1" x14ac:dyDescent="0.3">
      <c r="A1130" s="553"/>
      <c r="B1130" s="555"/>
      <c r="C1130" s="37" t="s">
        <v>38</v>
      </c>
      <c r="D1130" s="38" t="s">
        <v>39</v>
      </c>
      <c r="E1130" s="38" t="s">
        <v>40</v>
      </c>
      <c r="F1130" s="38" t="s">
        <v>41</v>
      </c>
      <c r="G1130" s="38" t="s">
        <v>42</v>
      </c>
      <c r="H1130" s="38" t="s">
        <v>43</v>
      </c>
    </row>
    <row r="1131" spans="1:9" ht="20.25" customHeight="1" thickTop="1" thickBot="1" x14ac:dyDescent="0.3">
      <c r="A1131" s="553"/>
      <c r="B1131" s="555"/>
      <c r="C1131" s="41">
        <v>43201803</v>
      </c>
      <c r="D1131" s="42" t="s">
        <v>186</v>
      </c>
      <c r="E1131" s="42" t="s">
        <v>44</v>
      </c>
      <c r="F1131" s="42">
        <v>3</v>
      </c>
      <c r="G1131" s="70">
        <v>8830</v>
      </c>
      <c r="H1131" s="70">
        <f t="shared" ref="H1131:H1136" si="41">F1131*G1131</f>
        <v>26490</v>
      </c>
      <c r="I1131" s="269" t="s">
        <v>45</v>
      </c>
    </row>
    <row r="1132" spans="1:9" ht="20.25" customHeight="1" thickBot="1" x14ac:dyDescent="0.3">
      <c r="A1132" s="553"/>
      <c r="B1132" s="555"/>
      <c r="C1132" s="41">
        <v>43201803</v>
      </c>
      <c r="D1132" s="42" t="s">
        <v>186</v>
      </c>
      <c r="E1132" s="42" t="s">
        <v>44</v>
      </c>
      <c r="F1132" s="42">
        <v>2</v>
      </c>
      <c r="G1132" s="70">
        <v>11040</v>
      </c>
      <c r="H1132" s="70">
        <f t="shared" si="41"/>
        <v>22080</v>
      </c>
      <c r="I1132" s="269"/>
    </row>
    <row r="1133" spans="1:9" ht="19.5" customHeight="1" thickBot="1" x14ac:dyDescent="0.3">
      <c r="A1133" s="553"/>
      <c r="B1133" s="555"/>
      <c r="C1133" s="41">
        <v>43201552</v>
      </c>
      <c r="D1133" s="42" t="s">
        <v>187</v>
      </c>
      <c r="E1133" s="42" t="s">
        <v>44</v>
      </c>
      <c r="F1133" s="42">
        <v>10</v>
      </c>
      <c r="G1133" s="70">
        <v>205</v>
      </c>
      <c r="H1133" s="70">
        <f t="shared" si="41"/>
        <v>2050</v>
      </c>
      <c r="I1133" s="269" t="s">
        <v>45</v>
      </c>
    </row>
    <row r="1134" spans="1:9" ht="32.25" thickBot="1" x14ac:dyDescent="0.3">
      <c r="A1134" s="553"/>
      <c r="B1134" s="555"/>
      <c r="C1134" s="41">
        <v>43211708</v>
      </c>
      <c r="D1134" s="42" t="s">
        <v>188</v>
      </c>
      <c r="E1134" s="42" t="s">
        <v>44</v>
      </c>
      <c r="F1134" s="42">
        <v>5</v>
      </c>
      <c r="G1134" s="70">
        <v>570</v>
      </c>
      <c r="H1134" s="70">
        <f t="shared" si="41"/>
        <v>2850</v>
      </c>
      <c r="I1134" s="269" t="s">
        <v>45</v>
      </c>
    </row>
    <row r="1135" spans="1:9" ht="16.5" thickBot="1" x14ac:dyDescent="0.3">
      <c r="A1135" s="553"/>
      <c r="B1135" s="555"/>
      <c r="C1135" s="41">
        <v>43202004</v>
      </c>
      <c r="D1135" s="42" t="s">
        <v>406</v>
      </c>
      <c r="E1135" s="42" t="s">
        <v>44</v>
      </c>
      <c r="F1135" s="42">
        <v>2</v>
      </c>
      <c r="G1135" s="70">
        <v>10000</v>
      </c>
      <c r="H1135" s="70">
        <f t="shared" si="41"/>
        <v>20000</v>
      </c>
      <c r="I1135" s="269" t="s">
        <v>407</v>
      </c>
    </row>
    <row r="1136" spans="1:9" ht="19.5" customHeight="1" thickBot="1" x14ac:dyDescent="0.3">
      <c r="A1136" s="553"/>
      <c r="B1136" s="555"/>
      <c r="C1136" s="41">
        <v>43202004</v>
      </c>
      <c r="D1136" s="42" t="s">
        <v>406</v>
      </c>
      <c r="E1136" s="42" t="s">
        <v>44</v>
      </c>
      <c r="F1136" s="42">
        <v>1</v>
      </c>
      <c r="G1136" s="70">
        <v>5686</v>
      </c>
      <c r="H1136" s="70">
        <f t="shared" si="41"/>
        <v>5686</v>
      </c>
      <c r="I1136" s="269" t="s">
        <v>322</v>
      </c>
    </row>
    <row r="1137" spans="1:9" ht="32.25" thickBot="1" x14ac:dyDescent="0.3">
      <c r="A1137" s="554"/>
      <c r="B1137" s="556"/>
      <c r="C1137" s="65"/>
      <c r="D1137" s="65"/>
      <c r="E1137" s="441"/>
      <c r="F1137" s="66"/>
      <c r="G1137" s="71" t="s">
        <v>46</v>
      </c>
      <c r="H1137" s="367">
        <f>SUM(H1131:H1136)</f>
        <v>79156</v>
      </c>
    </row>
    <row r="1138" spans="1:9" s="111" customFormat="1" ht="19.5" thickBot="1" x14ac:dyDescent="0.3">
      <c r="A1138" s="319"/>
      <c r="B1138" s="319"/>
      <c r="C1138" s="284"/>
      <c r="D1138" s="285"/>
      <c r="E1138" s="446"/>
      <c r="F1138" s="285"/>
      <c r="G1138" s="74"/>
      <c r="H1138" s="75"/>
      <c r="I1138" s="273"/>
    </row>
    <row r="1139" spans="1:9" ht="16.5" thickBot="1" x14ac:dyDescent="0.3"/>
    <row r="1140" spans="1:9" ht="48" thickBot="1" x14ac:dyDescent="0.3">
      <c r="A1140" s="26" t="s">
        <v>15</v>
      </c>
      <c r="B1140" s="26" t="s">
        <v>16</v>
      </c>
      <c r="C1140" s="27" t="s">
        <v>17</v>
      </c>
      <c r="D1140" s="28" t="s">
        <v>18</v>
      </c>
      <c r="E1140" s="28" t="s">
        <v>19</v>
      </c>
      <c r="F1140" s="28" t="s">
        <v>20</v>
      </c>
      <c r="G1140" s="28" t="s">
        <v>21</v>
      </c>
      <c r="H1140" s="28" t="s">
        <v>22</v>
      </c>
    </row>
    <row r="1141" spans="1:9" ht="32.25" thickBot="1" x14ac:dyDescent="0.3">
      <c r="A1141" s="543">
        <v>61</v>
      </c>
      <c r="B1141" s="544">
        <v>39</v>
      </c>
      <c r="C1141" s="30" t="s">
        <v>191</v>
      </c>
      <c r="D1141" s="31" t="s">
        <v>409</v>
      </c>
      <c r="E1141" s="31" t="s">
        <v>54</v>
      </c>
      <c r="F1141" s="31" t="s">
        <v>55</v>
      </c>
      <c r="G1141" s="31" t="s">
        <v>26</v>
      </c>
      <c r="H1141" s="31"/>
    </row>
    <row r="1142" spans="1:9" ht="34.5" customHeight="1" thickTop="1" thickBot="1" x14ac:dyDescent="0.3">
      <c r="A1142" s="553"/>
      <c r="B1142" s="555"/>
      <c r="C1142" s="549" t="s">
        <v>27</v>
      </c>
      <c r="D1142" s="33" t="s">
        <v>28</v>
      </c>
      <c r="E1142" s="34">
        <v>44694</v>
      </c>
      <c r="F1142" s="549" t="s">
        <v>29</v>
      </c>
      <c r="G1142" s="33" t="s">
        <v>30</v>
      </c>
      <c r="H1142" s="31" t="s">
        <v>31</v>
      </c>
    </row>
    <row r="1143" spans="1:9" ht="17.25" thickTop="1" thickBot="1" x14ac:dyDescent="0.3">
      <c r="A1143" s="553"/>
      <c r="B1143" s="555"/>
      <c r="C1143" s="550"/>
      <c r="D1143" s="33" t="s">
        <v>32</v>
      </c>
      <c r="E1143" s="31">
        <v>2</v>
      </c>
      <c r="F1143" s="550"/>
      <c r="G1143" s="33" t="s">
        <v>33</v>
      </c>
      <c r="H1143" s="69" t="s">
        <v>34</v>
      </c>
    </row>
    <row r="1144" spans="1:9" ht="20.25" customHeight="1" thickTop="1" thickBot="1" x14ac:dyDescent="0.3">
      <c r="A1144" s="553"/>
      <c r="B1144" s="555"/>
      <c r="C1144" s="550"/>
      <c r="D1144" s="33" t="s">
        <v>35</v>
      </c>
      <c r="E1144" s="34">
        <v>44701</v>
      </c>
      <c r="F1144" s="550"/>
      <c r="G1144" s="33" t="s">
        <v>36</v>
      </c>
      <c r="H1144" s="69" t="s">
        <v>34</v>
      </c>
    </row>
    <row r="1145" spans="1:9" ht="20.25" customHeight="1" thickTop="1" thickBot="1" x14ac:dyDescent="0.3">
      <c r="A1145" s="553"/>
      <c r="B1145" s="555"/>
      <c r="C1145" s="551"/>
      <c r="D1145" s="33" t="s">
        <v>32</v>
      </c>
      <c r="E1145" s="31">
        <v>2</v>
      </c>
      <c r="F1145" s="551"/>
      <c r="G1145" s="33" t="s">
        <v>37</v>
      </c>
      <c r="H1145" s="69" t="s">
        <v>34</v>
      </c>
    </row>
    <row r="1146" spans="1:9" ht="20.25" customHeight="1" thickTop="1" thickBot="1" x14ac:dyDescent="0.3">
      <c r="A1146" s="553"/>
      <c r="B1146" s="555"/>
      <c r="C1146" s="57"/>
      <c r="D1146" s="57"/>
      <c r="E1146" s="437"/>
      <c r="F1146" s="57"/>
      <c r="G1146" s="57"/>
      <c r="H1146" s="57"/>
    </row>
    <row r="1147" spans="1:9" ht="33" thickTop="1" thickBot="1" x14ac:dyDescent="0.3">
      <c r="A1147" s="553"/>
      <c r="B1147" s="555"/>
      <c r="C1147" s="90" t="s">
        <v>38</v>
      </c>
      <c r="D1147" s="91" t="s">
        <v>39</v>
      </c>
      <c r="E1147" s="91" t="s">
        <v>40</v>
      </c>
      <c r="F1147" s="91" t="s">
        <v>41</v>
      </c>
      <c r="G1147" s="91" t="s">
        <v>42</v>
      </c>
      <c r="H1147" s="91" t="s">
        <v>43</v>
      </c>
    </row>
    <row r="1148" spans="1:9" ht="34.9" customHeight="1" x14ac:dyDescent="0.25">
      <c r="A1148" s="553"/>
      <c r="B1148" s="555"/>
      <c r="C1148" s="206">
        <v>42132203</v>
      </c>
      <c r="D1148" s="207" t="s">
        <v>192</v>
      </c>
      <c r="E1148" s="207" t="s">
        <v>82</v>
      </c>
      <c r="F1148" s="207">
        <v>15</v>
      </c>
      <c r="G1148" s="208">
        <v>1050</v>
      </c>
      <c r="H1148" s="209">
        <f>F1148*G1148</f>
        <v>15750</v>
      </c>
      <c r="I1148" s="272" t="s">
        <v>45</v>
      </c>
    </row>
    <row r="1149" spans="1:9" ht="37.15" customHeight="1" x14ac:dyDescent="0.25">
      <c r="A1149" s="553"/>
      <c r="B1149" s="555"/>
      <c r="C1149" s="96">
        <v>42131606</v>
      </c>
      <c r="D1149" s="97" t="s">
        <v>193</v>
      </c>
      <c r="E1149" s="97" t="s">
        <v>82</v>
      </c>
      <c r="F1149" s="97">
        <v>100</v>
      </c>
      <c r="G1149" s="98">
        <v>285</v>
      </c>
      <c r="H1149" s="99">
        <f>F1149*G1149</f>
        <v>28500</v>
      </c>
      <c r="I1149" s="272" t="s">
        <v>45</v>
      </c>
    </row>
    <row r="1150" spans="1:9" ht="37.15" customHeight="1" thickBot="1" x14ac:dyDescent="0.3">
      <c r="A1150" s="553"/>
      <c r="B1150" s="555"/>
      <c r="C1150" s="96">
        <v>42131606</v>
      </c>
      <c r="D1150" s="97" t="s">
        <v>193</v>
      </c>
      <c r="E1150" s="97" t="s">
        <v>44</v>
      </c>
      <c r="F1150" s="291">
        <v>80</v>
      </c>
      <c r="G1150" s="337">
        <v>40</v>
      </c>
      <c r="H1150" s="99">
        <f>F1150*G1150</f>
        <v>3200</v>
      </c>
      <c r="I1150" s="272" t="s">
        <v>45</v>
      </c>
    </row>
    <row r="1151" spans="1:9" ht="37.15" customHeight="1" x14ac:dyDescent="0.25">
      <c r="A1151" s="553"/>
      <c r="B1151" s="555"/>
      <c r="C1151" s="206">
        <v>42132203</v>
      </c>
      <c r="D1151" s="207" t="s">
        <v>192</v>
      </c>
      <c r="E1151" s="207" t="s">
        <v>82</v>
      </c>
      <c r="F1151" s="291">
        <v>15</v>
      </c>
      <c r="G1151" s="337">
        <v>1000</v>
      </c>
      <c r="H1151" s="338">
        <f>F1151*G1151</f>
        <v>15000</v>
      </c>
      <c r="I1151" s="339" t="s">
        <v>228</v>
      </c>
    </row>
    <row r="1152" spans="1:9" ht="32.25" thickBot="1" x14ac:dyDescent="0.3">
      <c r="A1152" s="554"/>
      <c r="B1152" s="556"/>
      <c r="C1152" s="188"/>
      <c r="D1152" s="188"/>
      <c r="E1152" s="444"/>
      <c r="F1152" s="194"/>
      <c r="G1152" s="198" t="s">
        <v>46</v>
      </c>
      <c r="H1152" s="368">
        <f>SUM(H1148:H1151)</f>
        <v>62450</v>
      </c>
    </row>
    <row r="1153" spans="1:10" ht="19.5" thickBot="1" x14ac:dyDescent="0.3">
      <c r="A1153" s="72"/>
      <c r="B1153" s="73"/>
      <c r="C1153" s="67"/>
      <c r="D1153" s="68"/>
      <c r="E1153" s="450"/>
      <c r="F1153" s="68"/>
      <c r="G1153" s="74"/>
      <c r="H1153" s="75"/>
    </row>
    <row r="1154" spans="1:10" ht="48" thickBot="1" x14ac:dyDescent="0.3">
      <c r="A1154" s="26" t="s">
        <v>15</v>
      </c>
      <c r="B1154" s="26" t="s">
        <v>16</v>
      </c>
      <c r="C1154" s="27" t="s">
        <v>17</v>
      </c>
      <c r="D1154" s="28" t="s">
        <v>18</v>
      </c>
      <c r="E1154" s="28" t="s">
        <v>19</v>
      </c>
      <c r="F1154" s="28" t="s">
        <v>20</v>
      </c>
      <c r="G1154" s="28" t="s">
        <v>21</v>
      </c>
      <c r="H1154" s="28" t="s">
        <v>22</v>
      </c>
    </row>
    <row r="1155" spans="1:10" ht="32.25" thickBot="1" x14ac:dyDescent="0.3">
      <c r="A1155" s="543">
        <v>62</v>
      </c>
      <c r="B1155" s="544">
        <v>39</v>
      </c>
      <c r="C1155" s="30" t="s">
        <v>194</v>
      </c>
      <c r="D1155" s="31" t="s">
        <v>195</v>
      </c>
      <c r="E1155" s="31" t="s">
        <v>54</v>
      </c>
      <c r="F1155" s="31" t="s">
        <v>55</v>
      </c>
      <c r="G1155" s="31" t="s">
        <v>52</v>
      </c>
      <c r="H1155" s="31"/>
    </row>
    <row r="1156" spans="1:10" ht="33" thickTop="1" thickBot="1" x14ac:dyDescent="0.3">
      <c r="A1156" s="553"/>
      <c r="B1156" s="555"/>
      <c r="C1156" s="549" t="s">
        <v>27</v>
      </c>
      <c r="D1156" s="33" t="s">
        <v>28</v>
      </c>
      <c r="E1156" s="34">
        <v>44848</v>
      </c>
      <c r="F1156" s="549" t="s">
        <v>29</v>
      </c>
      <c r="G1156" s="33" t="s">
        <v>30</v>
      </c>
      <c r="H1156" s="31" t="s">
        <v>31</v>
      </c>
    </row>
    <row r="1157" spans="1:10" ht="20.25" customHeight="1" thickTop="1" thickBot="1" x14ac:dyDescent="0.3">
      <c r="A1157" s="553"/>
      <c r="B1157" s="555"/>
      <c r="C1157" s="550"/>
      <c r="D1157" s="33" t="s">
        <v>32</v>
      </c>
      <c r="E1157" s="31">
        <v>4</v>
      </c>
      <c r="F1157" s="550"/>
      <c r="G1157" s="33" t="s">
        <v>33</v>
      </c>
      <c r="H1157" s="69" t="s">
        <v>34</v>
      </c>
    </row>
    <row r="1158" spans="1:10" ht="20.25" customHeight="1" thickTop="1" thickBot="1" x14ac:dyDescent="0.3">
      <c r="A1158" s="553"/>
      <c r="B1158" s="555"/>
      <c r="C1158" s="550"/>
      <c r="D1158" s="33" t="s">
        <v>35</v>
      </c>
      <c r="E1158" s="34">
        <v>44855</v>
      </c>
      <c r="F1158" s="550"/>
      <c r="G1158" s="33" t="s">
        <v>36</v>
      </c>
      <c r="H1158" s="69" t="s">
        <v>34</v>
      </c>
    </row>
    <row r="1159" spans="1:10" ht="20.25" customHeight="1" thickTop="1" thickBot="1" x14ac:dyDescent="0.3">
      <c r="A1159" s="553"/>
      <c r="B1159" s="555"/>
      <c r="C1159" s="551"/>
      <c r="D1159" s="33" t="s">
        <v>32</v>
      </c>
      <c r="E1159" s="31">
        <v>4</v>
      </c>
      <c r="F1159" s="551"/>
      <c r="G1159" s="33" t="s">
        <v>37</v>
      </c>
      <c r="H1159" s="69" t="s">
        <v>34</v>
      </c>
    </row>
    <row r="1160" spans="1:10" ht="20.25" customHeight="1" thickTop="1" thickBot="1" x14ac:dyDescent="0.3">
      <c r="A1160" s="553"/>
      <c r="B1160" s="555"/>
      <c r="C1160" s="57"/>
      <c r="D1160" s="57"/>
      <c r="E1160" s="437"/>
      <c r="F1160" s="57"/>
      <c r="G1160" s="57"/>
      <c r="H1160" s="57"/>
    </row>
    <row r="1161" spans="1:10" ht="33" thickTop="1" thickBot="1" x14ac:dyDescent="0.3">
      <c r="A1161" s="553"/>
      <c r="B1161" s="555"/>
      <c r="C1161" s="37" t="s">
        <v>38</v>
      </c>
      <c r="D1161" s="38" t="s">
        <v>39</v>
      </c>
      <c r="E1161" s="38" t="s">
        <v>40</v>
      </c>
      <c r="F1161" s="38" t="s">
        <v>41</v>
      </c>
      <c r="G1161" s="38" t="s">
        <v>42</v>
      </c>
      <c r="H1161" s="38" t="s">
        <v>43</v>
      </c>
    </row>
    <row r="1162" spans="1:10" ht="31.9" customHeight="1" thickTop="1" thickBot="1" x14ac:dyDescent="0.3">
      <c r="A1162" s="553"/>
      <c r="B1162" s="555"/>
      <c r="C1162" s="41">
        <v>52151502</v>
      </c>
      <c r="D1162" s="42" t="s">
        <v>196</v>
      </c>
      <c r="E1162" s="42" t="s">
        <v>78</v>
      </c>
      <c r="F1162" s="42">
        <v>10</v>
      </c>
      <c r="G1162" s="70">
        <v>85</v>
      </c>
      <c r="H1162" s="70">
        <f t="shared" ref="H1162:H1187" si="42">F1162*G1162</f>
        <v>850</v>
      </c>
      <c r="I1162" s="270" t="s">
        <v>45</v>
      </c>
    </row>
    <row r="1163" spans="1:10" ht="44.45" customHeight="1" thickBot="1" x14ac:dyDescent="0.3">
      <c r="A1163" s="553"/>
      <c r="B1163" s="555"/>
      <c r="C1163" s="41">
        <v>52151504</v>
      </c>
      <c r="D1163" s="42" t="s">
        <v>197</v>
      </c>
      <c r="E1163" s="42" t="s">
        <v>78</v>
      </c>
      <c r="F1163" s="42">
        <v>20</v>
      </c>
      <c r="G1163" s="70">
        <v>70</v>
      </c>
      <c r="H1163" s="70">
        <f t="shared" si="42"/>
        <v>1400</v>
      </c>
      <c r="I1163" s="270" t="s">
        <v>45</v>
      </c>
    </row>
    <row r="1164" spans="1:10" ht="27.6" customHeight="1" thickBot="1" x14ac:dyDescent="0.3">
      <c r="A1164" s="553"/>
      <c r="B1164" s="555"/>
      <c r="C1164" s="41">
        <v>52151503</v>
      </c>
      <c r="D1164" s="42" t="s">
        <v>198</v>
      </c>
      <c r="E1164" s="42" t="s">
        <v>78</v>
      </c>
      <c r="F1164" s="42">
        <v>10</v>
      </c>
      <c r="G1164" s="70">
        <v>70</v>
      </c>
      <c r="H1164" s="70">
        <f t="shared" si="42"/>
        <v>700</v>
      </c>
      <c r="I1164" s="270" t="s">
        <v>45</v>
      </c>
    </row>
    <row r="1165" spans="1:10" ht="48" customHeight="1" thickBot="1" x14ac:dyDescent="0.3">
      <c r="A1165" s="553"/>
      <c r="B1165" s="555"/>
      <c r="C1165" s="41">
        <v>52152008</v>
      </c>
      <c r="D1165" s="42" t="s">
        <v>410</v>
      </c>
      <c r="E1165" s="42" t="s">
        <v>44</v>
      </c>
      <c r="F1165" s="42">
        <v>2</v>
      </c>
      <c r="G1165" s="70">
        <v>2500</v>
      </c>
      <c r="H1165" s="70">
        <f t="shared" si="42"/>
        <v>5000</v>
      </c>
      <c r="I1165" s="270" t="s">
        <v>45</v>
      </c>
      <c r="J1165" s="107"/>
    </row>
    <row r="1166" spans="1:10" s="111" customFormat="1" ht="16.5" thickBot="1" x14ac:dyDescent="0.3">
      <c r="A1166" s="553"/>
      <c r="B1166" s="555"/>
      <c r="C1166" s="166">
        <v>52152102</v>
      </c>
      <c r="D1166" s="167" t="s">
        <v>309</v>
      </c>
      <c r="E1166" s="167" t="s">
        <v>147</v>
      </c>
      <c r="F1166" s="131">
        <v>2</v>
      </c>
      <c r="G1166" s="112">
        <v>1500</v>
      </c>
      <c r="H1166" s="70">
        <f t="shared" si="42"/>
        <v>3000</v>
      </c>
      <c r="I1166" s="270" t="s">
        <v>228</v>
      </c>
    </row>
    <row r="1167" spans="1:10" s="111" customFormat="1" ht="16.5" thickBot="1" x14ac:dyDescent="0.3">
      <c r="A1167" s="553"/>
      <c r="B1167" s="555"/>
      <c r="C1167" s="166">
        <v>52152101</v>
      </c>
      <c r="D1167" s="167" t="s">
        <v>307</v>
      </c>
      <c r="E1167" s="167" t="s">
        <v>147</v>
      </c>
      <c r="F1167" s="131">
        <v>1</v>
      </c>
      <c r="G1167" s="112">
        <v>750</v>
      </c>
      <c r="H1167" s="70">
        <f t="shared" si="42"/>
        <v>750</v>
      </c>
      <c r="I1167" s="270" t="s">
        <v>228</v>
      </c>
    </row>
    <row r="1168" spans="1:10" s="152" customFormat="1" ht="16.5" thickBot="1" x14ac:dyDescent="0.3">
      <c r="A1168" s="553"/>
      <c r="B1168" s="555"/>
      <c r="C1168" s="166">
        <v>52152101</v>
      </c>
      <c r="D1168" s="167" t="s">
        <v>307</v>
      </c>
      <c r="E1168" s="167" t="s">
        <v>147</v>
      </c>
      <c r="F1168" s="149">
        <v>2</v>
      </c>
      <c r="G1168" s="179">
        <v>1500</v>
      </c>
      <c r="H1168" s="70">
        <f t="shared" si="42"/>
        <v>3000</v>
      </c>
      <c r="I1168" s="270" t="s">
        <v>228</v>
      </c>
    </row>
    <row r="1169" spans="1:10" s="152" customFormat="1" ht="16.5" thickBot="1" x14ac:dyDescent="0.3">
      <c r="A1169" s="553"/>
      <c r="B1169" s="555"/>
      <c r="C1169" s="118">
        <v>52152104</v>
      </c>
      <c r="D1169" s="114" t="s">
        <v>411</v>
      </c>
      <c r="E1169" s="191" t="s">
        <v>147</v>
      </c>
      <c r="F1169" s="149">
        <v>1</v>
      </c>
      <c r="G1169" s="179">
        <v>1200</v>
      </c>
      <c r="H1169" s="70">
        <f t="shared" si="42"/>
        <v>1200</v>
      </c>
      <c r="I1169" s="270" t="s">
        <v>228</v>
      </c>
    </row>
    <row r="1170" spans="1:10" s="318" customFormat="1" ht="16.5" thickBot="1" x14ac:dyDescent="0.3">
      <c r="A1170" s="553"/>
      <c r="B1170" s="555"/>
      <c r="C1170" s="118">
        <v>52152004</v>
      </c>
      <c r="D1170" s="114" t="s">
        <v>308</v>
      </c>
      <c r="E1170" s="195" t="s">
        <v>267</v>
      </c>
      <c r="F1170" s="149">
        <v>44</v>
      </c>
      <c r="G1170" s="179">
        <v>170</v>
      </c>
      <c r="H1170" s="70">
        <f t="shared" si="42"/>
        <v>7480</v>
      </c>
      <c r="I1170" s="270" t="s">
        <v>238</v>
      </c>
    </row>
    <row r="1171" spans="1:10" s="318" customFormat="1" ht="16.5" thickBot="1" x14ac:dyDescent="0.3">
      <c r="A1171" s="553"/>
      <c r="B1171" s="555"/>
      <c r="C1171" s="118">
        <v>52151703</v>
      </c>
      <c r="D1171" s="114" t="s">
        <v>412</v>
      </c>
      <c r="E1171" s="195" t="s">
        <v>267</v>
      </c>
      <c r="F1171" s="149">
        <v>44</v>
      </c>
      <c r="G1171" s="179">
        <v>50</v>
      </c>
      <c r="H1171" s="70">
        <f t="shared" si="42"/>
        <v>2200</v>
      </c>
      <c r="I1171" s="270" t="s">
        <v>238</v>
      </c>
    </row>
    <row r="1172" spans="1:10" s="318" customFormat="1" ht="16.5" thickBot="1" x14ac:dyDescent="0.3">
      <c r="A1172" s="553"/>
      <c r="B1172" s="555"/>
      <c r="C1172" s="118">
        <v>52151704</v>
      </c>
      <c r="D1172" s="114" t="s">
        <v>413</v>
      </c>
      <c r="E1172" s="195" t="s">
        <v>267</v>
      </c>
      <c r="F1172" s="149">
        <v>44</v>
      </c>
      <c r="G1172" s="179">
        <v>50</v>
      </c>
      <c r="H1172" s="70">
        <f t="shared" si="42"/>
        <v>2200</v>
      </c>
      <c r="I1172" s="270" t="s">
        <v>238</v>
      </c>
    </row>
    <row r="1173" spans="1:10" s="318" customFormat="1" ht="16.5" thickBot="1" x14ac:dyDescent="0.3">
      <c r="A1173" s="553"/>
      <c r="B1173" s="555"/>
      <c r="C1173" s="118">
        <v>52151702</v>
      </c>
      <c r="D1173" s="114" t="s">
        <v>414</v>
      </c>
      <c r="E1173" s="195" t="s">
        <v>267</v>
      </c>
      <c r="F1173" s="149">
        <v>44</v>
      </c>
      <c r="G1173" s="179">
        <v>50</v>
      </c>
      <c r="H1173" s="70">
        <f t="shared" si="42"/>
        <v>2200</v>
      </c>
      <c r="I1173" s="270" t="s">
        <v>238</v>
      </c>
    </row>
    <row r="1174" spans="1:10" s="318" customFormat="1" ht="16.5" thickBot="1" x14ac:dyDescent="0.3">
      <c r="A1174" s="553"/>
      <c r="B1174" s="555"/>
      <c r="C1174" s="118">
        <v>52152101</v>
      </c>
      <c r="D1174" s="114" t="s">
        <v>307</v>
      </c>
      <c r="E1174" s="195" t="s">
        <v>267</v>
      </c>
      <c r="F1174" s="149">
        <v>44</v>
      </c>
      <c r="G1174" s="179">
        <v>85</v>
      </c>
      <c r="H1174" s="70">
        <f t="shared" si="42"/>
        <v>3740</v>
      </c>
      <c r="I1174" s="270" t="s">
        <v>238</v>
      </c>
    </row>
    <row r="1175" spans="1:10" s="318" customFormat="1" ht="16.5" thickBot="1" x14ac:dyDescent="0.3">
      <c r="A1175" s="553"/>
      <c r="B1175" s="555"/>
      <c r="C1175" s="118">
        <v>52152101</v>
      </c>
      <c r="D1175" s="114" t="s">
        <v>307</v>
      </c>
      <c r="E1175" s="195" t="s">
        <v>267</v>
      </c>
      <c r="F1175" s="149">
        <v>6</v>
      </c>
      <c r="G1175" s="179">
        <v>100</v>
      </c>
      <c r="H1175" s="70">
        <f t="shared" si="42"/>
        <v>600</v>
      </c>
      <c r="I1175" s="270" t="s">
        <v>238</v>
      </c>
    </row>
    <row r="1176" spans="1:10" s="318" customFormat="1" ht="16.5" thickBot="1" x14ac:dyDescent="0.3">
      <c r="A1176" s="553"/>
      <c r="B1176" s="555"/>
      <c r="C1176" s="118">
        <v>52152006</v>
      </c>
      <c r="D1176" s="114" t="s">
        <v>415</v>
      </c>
      <c r="E1176" s="195" t="s">
        <v>267</v>
      </c>
      <c r="F1176" s="149">
        <v>5</v>
      </c>
      <c r="G1176" s="179">
        <v>1000</v>
      </c>
      <c r="H1176" s="70">
        <f t="shared" si="42"/>
        <v>5000</v>
      </c>
      <c r="I1176" s="270" t="s">
        <v>238</v>
      </c>
    </row>
    <row r="1177" spans="1:10" s="318" customFormat="1" ht="16.5" thickBot="1" x14ac:dyDescent="0.3">
      <c r="A1177" s="553"/>
      <c r="B1177" s="555"/>
      <c r="C1177" s="118">
        <v>52152102</v>
      </c>
      <c r="D1177" s="114" t="s">
        <v>309</v>
      </c>
      <c r="E1177" s="195" t="s">
        <v>267</v>
      </c>
      <c r="F1177" s="149">
        <v>20</v>
      </c>
      <c r="G1177" s="179">
        <v>100</v>
      </c>
      <c r="H1177" s="70">
        <f t="shared" si="42"/>
        <v>2000</v>
      </c>
      <c r="I1177" s="270" t="s">
        <v>238</v>
      </c>
    </row>
    <row r="1178" spans="1:10" s="318" customFormat="1" ht="16.5" thickBot="1" x14ac:dyDescent="0.3">
      <c r="A1178" s="553"/>
      <c r="B1178" s="555"/>
      <c r="C1178" s="118">
        <v>52141526</v>
      </c>
      <c r="D1178" s="114" t="s">
        <v>416</v>
      </c>
      <c r="E1178" s="195" t="s">
        <v>267</v>
      </c>
      <c r="F1178" s="149">
        <v>3</v>
      </c>
      <c r="G1178" s="179">
        <v>800</v>
      </c>
      <c r="H1178" s="70">
        <f t="shared" si="42"/>
        <v>2400</v>
      </c>
      <c r="I1178" s="270" t="s">
        <v>238</v>
      </c>
    </row>
    <row r="1179" spans="1:10" s="318" customFormat="1" ht="16.5" thickBot="1" x14ac:dyDescent="0.3">
      <c r="A1179" s="553"/>
      <c r="B1179" s="555"/>
      <c r="C1179" s="118">
        <v>52152010</v>
      </c>
      <c r="D1179" s="114" t="s">
        <v>417</v>
      </c>
      <c r="E1179" s="195" t="s">
        <v>267</v>
      </c>
      <c r="F1179" s="149">
        <v>5</v>
      </c>
      <c r="G1179" s="179">
        <v>900</v>
      </c>
      <c r="H1179" s="70">
        <f t="shared" si="42"/>
        <v>4500</v>
      </c>
      <c r="I1179" s="270" t="s">
        <v>238</v>
      </c>
    </row>
    <row r="1180" spans="1:10" s="318" customFormat="1" ht="16.5" thickBot="1" x14ac:dyDescent="0.3">
      <c r="A1180" s="553"/>
      <c r="B1180" s="555"/>
      <c r="C1180" s="118">
        <v>52151808</v>
      </c>
      <c r="D1180" s="114" t="s">
        <v>418</v>
      </c>
      <c r="E1180" s="195" t="s">
        <v>267</v>
      </c>
      <c r="F1180" s="149">
        <v>1</v>
      </c>
      <c r="G1180" s="179">
        <v>7000</v>
      </c>
      <c r="H1180" s="70">
        <f t="shared" si="42"/>
        <v>7000</v>
      </c>
      <c r="I1180" s="270" t="s">
        <v>238</v>
      </c>
    </row>
    <row r="1181" spans="1:10" s="318" customFormat="1" ht="16.5" thickBot="1" x14ac:dyDescent="0.3">
      <c r="A1181" s="553"/>
      <c r="B1181" s="555"/>
      <c r="C1181" s="118">
        <v>52151807</v>
      </c>
      <c r="D1181" s="114" t="s">
        <v>419</v>
      </c>
      <c r="E1181" s="195" t="s">
        <v>267</v>
      </c>
      <c r="F1181" s="149">
        <v>2</v>
      </c>
      <c r="G1181" s="179">
        <v>2000</v>
      </c>
      <c r="H1181" s="70">
        <f t="shared" si="42"/>
        <v>4000</v>
      </c>
      <c r="I1181" s="270" t="s">
        <v>238</v>
      </c>
    </row>
    <row r="1182" spans="1:10" s="152" customFormat="1" ht="32.25" thickBot="1" x14ac:dyDescent="0.3">
      <c r="A1182" s="553"/>
      <c r="B1182" s="555"/>
      <c r="C1182" s="118">
        <v>52151504</v>
      </c>
      <c r="D1182" s="336" t="s">
        <v>197</v>
      </c>
      <c r="E1182" s="165" t="s">
        <v>82</v>
      </c>
      <c r="F1182" s="165">
        <v>8.5</v>
      </c>
      <c r="G1182" s="313">
        <v>2400</v>
      </c>
      <c r="H1182" s="70">
        <f t="shared" si="42"/>
        <v>20400</v>
      </c>
      <c r="I1182" s="270" t="s">
        <v>238</v>
      </c>
    </row>
    <row r="1183" spans="1:10" ht="19.5" customHeight="1" thickBot="1" x14ac:dyDescent="0.3">
      <c r="A1183" s="553"/>
      <c r="B1183" s="555"/>
      <c r="C1183" s="41">
        <v>52151502</v>
      </c>
      <c r="D1183" s="42" t="s">
        <v>196</v>
      </c>
      <c r="E1183" s="42" t="s">
        <v>78</v>
      </c>
      <c r="F1183" s="173">
        <v>8</v>
      </c>
      <c r="G1183" s="180">
        <v>900</v>
      </c>
      <c r="H1183" s="70">
        <f t="shared" si="42"/>
        <v>7200</v>
      </c>
      <c r="I1183" s="270" t="s">
        <v>162</v>
      </c>
      <c r="J1183" s="170"/>
    </row>
    <row r="1184" spans="1:10" ht="32.25" thickBot="1" x14ac:dyDescent="0.3">
      <c r="A1184" s="553"/>
      <c r="B1184" s="555"/>
      <c r="C1184" s="41">
        <v>52151504</v>
      </c>
      <c r="D1184" s="42" t="s">
        <v>197</v>
      </c>
      <c r="E1184" s="42" t="s">
        <v>78</v>
      </c>
      <c r="F1184" s="167">
        <v>20</v>
      </c>
      <c r="G1184" s="175">
        <v>150</v>
      </c>
      <c r="H1184" s="70">
        <f t="shared" si="42"/>
        <v>3000</v>
      </c>
      <c r="I1184" s="270" t="s">
        <v>162</v>
      </c>
      <c r="J1184" s="170"/>
    </row>
    <row r="1185" spans="1:10" ht="32.25" thickBot="1" x14ac:dyDescent="0.3">
      <c r="A1185" s="553"/>
      <c r="B1185" s="555"/>
      <c r="C1185" s="41">
        <v>52151504</v>
      </c>
      <c r="D1185" s="42" t="s">
        <v>197</v>
      </c>
      <c r="E1185" s="167" t="s">
        <v>147</v>
      </c>
      <c r="F1185" s="167">
        <v>1</v>
      </c>
      <c r="G1185" s="175">
        <v>2000</v>
      </c>
      <c r="H1185" s="70">
        <f t="shared" si="42"/>
        <v>2000</v>
      </c>
      <c r="I1185" s="270" t="s">
        <v>281</v>
      </c>
      <c r="J1185" s="170"/>
    </row>
    <row r="1186" spans="1:10" ht="16.5" thickBot="1" x14ac:dyDescent="0.3">
      <c r="A1186" s="553"/>
      <c r="B1186" s="555"/>
      <c r="C1186" s="41">
        <v>52152004</v>
      </c>
      <c r="D1186" s="42" t="s">
        <v>308</v>
      </c>
      <c r="E1186" s="167" t="s">
        <v>147</v>
      </c>
      <c r="F1186" s="167">
        <v>1</v>
      </c>
      <c r="G1186" s="175">
        <v>7000</v>
      </c>
      <c r="H1186" s="70">
        <f t="shared" si="42"/>
        <v>7000</v>
      </c>
      <c r="I1186" s="270" t="s">
        <v>281</v>
      </c>
      <c r="J1186" s="170"/>
    </row>
    <row r="1187" spans="1:10" ht="16.5" thickBot="1" x14ac:dyDescent="0.3">
      <c r="A1187" s="553"/>
      <c r="B1187" s="555"/>
      <c r="C1187" s="166">
        <v>52152102</v>
      </c>
      <c r="D1187" s="167" t="s">
        <v>309</v>
      </c>
      <c r="E1187" s="167" t="s">
        <v>147</v>
      </c>
      <c r="F1187" s="167">
        <v>1</v>
      </c>
      <c r="G1187" s="175">
        <v>3000</v>
      </c>
      <c r="H1187" s="70">
        <f t="shared" si="42"/>
        <v>3000</v>
      </c>
      <c r="I1187" s="270" t="s">
        <v>281</v>
      </c>
      <c r="J1187" s="170"/>
    </row>
    <row r="1188" spans="1:10" ht="32.25" thickBot="1" x14ac:dyDescent="0.3">
      <c r="A1188" s="554"/>
      <c r="B1188" s="556"/>
      <c r="C1188" s="57"/>
      <c r="D1188" s="57"/>
      <c r="E1188" s="437"/>
      <c r="F1188" s="87"/>
      <c r="G1188" s="88" t="s">
        <v>46</v>
      </c>
      <c r="H1188" s="371">
        <f>SUM(H1162:H1187)</f>
        <v>101820</v>
      </c>
    </row>
    <row r="1190" spans="1:10" ht="16.5" thickBot="1" x14ac:dyDescent="0.3"/>
    <row r="1191" spans="1:10" ht="48" thickBot="1" x14ac:dyDescent="0.3">
      <c r="A1191" s="26" t="s">
        <v>15</v>
      </c>
      <c r="B1191" s="26" t="s">
        <v>16</v>
      </c>
      <c r="C1191" s="27" t="s">
        <v>17</v>
      </c>
      <c r="D1191" s="28" t="s">
        <v>18</v>
      </c>
      <c r="E1191" s="28" t="s">
        <v>19</v>
      </c>
      <c r="F1191" s="28" t="s">
        <v>20</v>
      </c>
      <c r="G1191" s="28" t="s">
        <v>21</v>
      </c>
      <c r="H1191" s="28" t="s">
        <v>22</v>
      </c>
    </row>
    <row r="1192" spans="1:10" ht="32.25" thickBot="1" x14ac:dyDescent="0.3">
      <c r="A1192" s="543">
        <v>63</v>
      </c>
      <c r="B1192" s="544">
        <v>39</v>
      </c>
      <c r="C1192" s="30" t="s">
        <v>202</v>
      </c>
      <c r="D1192" s="31" t="s">
        <v>199</v>
      </c>
      <c r="E1192" s="31" t="s">
        <v>54</v>
      </c>
      <c r="F1192" s="31" t="s">
        <v>25</v>
      </c>
      <c r="G1192" s="31" t="s">
        <v>26</v>
      </c>
      <c r="H1192" s="31"/>
    </row>
    <row r="1193" spans="1:10" ht="33" thickTop="1" thickBot="1" x14ac:dyDescent="0.3">
      <c r="A1193" s="553"/>
      <c r="B1193" s="555"/>
      <c r="C1193" s="549" t="s">
        <v>27</v>
      </c>
      <c r="D1193" s="33" t="s">
        <v>28</v>
      </c>
      <c r="E1193" s="34">
        <v>44873</v>
      </c>
      <c r="F1193" s="549" t="s">
        <v>29</v>
      </c>
      <c r="G1193" s="33" t="s">
        <v>30</v>
      </c>
      <c r="H1193" s="31" t="s">
        <v>31</v>
      </c>
    </row>
    <row r="1194" spans="1:10" ht="20.25" customHeight="1" thickTop="1" thickBot="1" x14ac:dyDescent="0.3">
      <c r="A1194" s="553"/>
      <c r="B1194" s="555"/>
      <c r="C1194" s="550"/>
      <c r="D1194" s="33" t="s">
        <v>32</v>
      </c>
      <c r="E1194" s="31">
        <v>4</v>
      </c>
      <c r="F1194" s="550"/>
      <c r="G1194" s="33" t="s">
        <v>33</v>
      </c>
      <c r="H1194" s="69" t="s">
        <v>34</v>
      </c>
    </row>
    <row r="1195" spans="1:10" ht="20.25" customHeight="1" thickTop="1" thickBot="1" x14ac:dyDescent="0.3">
      <c r="A1195" s="553"/>
      <c r="B1195" s="555"/>
      <c r="C1195" s="550"/>
      <c r="D1195" s="33" t="s">
        <v>35</v>
      </c>
      <c r="E1195" s="34">
        <v>44880</v>
      </c>
      <c r="F1195" s="550"/>
      <c r="G1195" s="33" t="s">
        <v>36</v>
      </c>
      <c r="H1195" s="69" t="s">
        <v>34</v>
      </c>
    </row>
    <row r="1196" spans="1:10" ht="20.25" customHeight="1" thickTop="1" thickBot="1" x14ac:dyDescent="0.3">
      <c r="A1196" s="553"/>
      <c r="B1196" s="555"/>
      <c r="C1196" s="551"/>
      <c r="D1196" s="33" t="s">
        <v>32</v>
      </c>
      <c r="E1196" s="31">
        <v>4</v>
      </c>
      <c r="F1196" s="551"/>
      <c r="G1196" s="33" t="s">
        <v>37</v>
      </c>
      <c r="H1196" s="69" t="s">
        <v>34</v>
      </c>
    </row>
    <row r="1197" spans="1:10" ht="20.25" customHeight="1" thickTop="1" thickBot="1" x14ac:dyDescent="0.3">
      <c r="A1197" s="553"/>
      <c r="B1197" s="555"/>
      <c r="C1197" s="57"/>
      <c r="D1197" s="57"/>
      <c r="E1197" s="437"/>
      <c r="F1197" s="57"/>
      <c r="G1197" s="57"/>
      <c r="H1197" s="57"/>
    </row>
    <row r="1198" spans="1:10" ht="33" thickTop="1" thickBot="1" x14ac:dyDescent="0.3">
      <c r="A1198" s="553"/>
      <c r="B1198" s="555"/>
      <c r="C1198" s="37" t="s">
        <v>38</v>
      </c>
      <c r="D1198" s="38" t="s">
        <v>39</v>
      </c>
      <c r="E1198" s="38" t="s">
        <v>40</v>
      </c>
      <c r="F1198" s="38" t="s">
        <v>41</v>
      </c>
      <c r="G1198" s="38" t="s">
        <v>42</v>
      </c>
      <c r="H1198" s="38" t="s">
        <v>43</v>
      </c>
    </row>
    <row r="1199" spans="1:10" ht="20.25" customHeight="1" thickTop="1" thickBot="1" x14ac:dyDescent="0.3">
      <c r="A1199" s="553"/>
      <c r="B1199" s="555"/>
      <c r="C1199" s="41">
        <v>26111703</v>
      </c>
      <c r="D1199" s="42" t="s">
        <v>200</v>
      </c>
      <c r="E1199" s="42" t="s">
        <v>44</v>
      </c>
      <c r="F1199" s="42">
        <v>4</v>
      </c>
      <c r="G1199" s="70">
        <v>11000</v>
      </c>
      <c r="H1199" s="70">
        <f>F1199*G1199</f>
        <v>44000</v>
      </c>
      <c r="I1199" s="269" t="s">
        <v>45</v>
      </c>
    </row>
    <row r="1200" spans="1:10" ht="19.5" customHeight="1" thickBot="1" x14ac:dyDescent="0.3">
      <c r="A1200" s="553"/>
      <c r="B1200" s="555"/>
      <c r="C1200" s="41">
        <v>26111701</v>
      </c>
      <c r="D1200" s="42" t="s">
        <v>201</v>
      </c>
      <c r="E1200" s="42" t="s">
        <v>44</v>
      </c>
      <c r="F1200" s="42">
        <v>8</v>
      </c>
      <c r="G1200" s="70">
        <v>9000</v>
      </c>
      <c r="H1200" s="70">
        <f>F1200*G1200</f>
        <v>72000</v>
      </c>
      <c r="I1200" s="269" t="s">
        <v>45</v>
      </c>
    </row>
    <row r="1201" spans="1:12" s="117" customFormat="1" ht="13.5" customHeight="1" thickBot="1" x14ac:dyDescent="0.3">
      <c r="A1201" s="553"/>
      <c r="B1201" s="555"/>
      <c r="C1201" s="113">
        <v>26111703</v>
      </c>
      <c r="D1201" s="148" t="s">
        <v>200</v>
      </c>
      <c r="E1201" s="113" t="s">
        <v>44</v>
      </c>
      <c r="F1201" s="113">
        <v>4</v>
      </c>
      <c r="G1201" s="119">
        <v>10500</v>
      </c>
      <c r="H1201" s="70">
        <f t="shared" ref="H1201:H1209" si="43">F1201*G1201</f>
        <v>42000</v>
      </c>
      <c r="I1201" s="115" t="s">
        <v>228</v>
      </c>
      <c r="J1201" s="116"/>
      <c r="K1201" s="116"/>
      <c r="L1201" s="116"/>
    </row>
    <row r="1202" spans="1:12" s="152" customFormat="1" ht="16.5" thickBot="1" x14ac:dyDescent="0.3">
      <c r="A1202" s="553"/>
      <c r="B1202" s="555"/>
      <c r="C1202" s="118">
        <v>26111707</v>
      </c>
      <c r="D1202" s="114" t="s">
        <v>274</v>
      </c>
      <c r="E1202" s="113" t="s">
        <v>44</v>
      </c>
      <c r="F1202" s="149">
        <v>40</v>
      </c>
      <c r="G1202" s="179">
        <v>8500</v>
      </c>
      <c r="H1202" s="70">
        <f t="shared" si="43"/>
        <v>340000</v>
      </c>
      <c r="I1202" s="115" t="s">
        <v>228</v>
      </c>
    </row>
    <row r="1203" spans="1:12" s="152" customFormat="1" ht="16.5" thickBot="1" x14ac:dyDescent="0.3">
      <c r="A1203" s="553"/>
      <c r="B1203" s="555"/>
      <c r="C1203" s="118">
        <v>26111703</v>
      </c>
      <c r="D1203" s="114" t="s">
        <v>200</v>
      </c>
      <c r="E1203" s="113" t="s">
        <v>44</v>
      </c>
      <c r="F1203" s="149">
        <v>2</v>
      </c>
      <c r="G1203" s="179">
        <v>8200</v>
      </c>
      <c r="H1203" s="70">
        <f t="shared" si="43"/>
        <v>16400</v>
      </c>
      <c r="I1203" s="150" t="s">
        <v>238</v>
      </c>
    </row>
    <row r="1204" spans="1:12" s="152" customFormat="1" ht="16.5" thickBot="1" x14ac:dyDescent="0.3">
      <c r="A1204" s="553"/>
      <c r="B1204" s="555"/>
      <c r="C1204" s="118">
        <v>26111707</v>
      </c>
      <c r="D1204" s="114" t="s">
        <v>274</v>
      </c>
      <c r="E1204" s="113" t="s">
        <v>44</v>
      </c>
      <c r="F1204" s="149">
        <v>8</v>
      </c>
      <c r="G1204" s="183">
        <v>9150</v>
      </c>
      <c r="H1204" s="70">
        <f t="shared" si="43"/>
        <v>73200</v>
      </c>
      <c r="I1204" s="150" t="s">
        <v>238</v>
      </c>
    </row>
    <row r="1205" spans="1:12" s="152" customFormat="1" x14ac:dyDescent="0.25">
      <c r="A1205" s="553"/>
      <c r="B1205" s="555"/>
      <c r="C1205" s="118">
        <v>26111707</v>
      </c>
      <c r="D1205" s="114" t="s">
        <v>274</v>
      </c>
      <c r="E1205" s="113" t="s">
        <v>44</v>
      </c>
      <c r="F1205" s="155">
        <v>8</v>
      </c>
      <c r="G1205" s="183">
        <v>9150</v>
      </c>
      <c r="H1205" s="197">
        <f t="shared" si="43"/>
        <v>73200</v>
      </c>
      <c r="I1205" s="150" t="s">
        <v>238</v>
      </c>
    </row>
    <row r="1206" spans="1:12" s="318" customFormat="1" ht="16.5" thickBot="1" x14ac:dyDescent="0.3">
      <c r="A1206" s="553"/>
      <c r="B1206" s="555"/>
      <c r="C1206" s="118">
        <v>26111707</v>
      </c>
      <c r="D1206" s="114" t="s">
        <v>274</v>
      </c>
      <c r="E1206" s="344" t="s">
        <v>44</v>
      </c>
      <c r="F1206" s="165">
        <v>16</v>
      </c>
      <c r="G1206" s="313">
        <v>9100</v>
      </c>
      <c r="H1206" s="98">
        <f t="shared" si="43"/>
        <v>145600</v>
      </c>
      <c r="I1206" s="150" t="s">
        <v>162</v>
      </c>
    </row>
    <row r="1207" spans="1:12" ht="19.5" customHeight="1" thickBot="1" x14ac:dyDescent="0.3">
      <c r="A1207" s="553"/>
      <c r="B1207" s="555"/>
      <c r="C1207" s="166">
        <v>26111703</v>
      </c>
      <c r="D1207" s="167" t="s">
        <v>200</v>
      </c>
      <c r="E1207" s="344" t="s">
        <v>44</v>
      </c>
      <c r="F1207" s="195">
        <v>5</v>
      </c>
      <c r="G1207" s="200">
        <v>7700</v>
      </c>
      <c r="H1207" s="98">
        <f t="shared" si="43"/>
        <v>38500</v>
      </c>
      <c r="I1207" s="205" t="s">
        <v>162</v>
      </c>
      <c r="J1207" s="170"/>
    </row>
    <row r="1208" spans="1:12" ht="19.5" customHeight="1" thickBot="1" x14ac:dyDescent="0.3">
      <c r="A1208" s="553"/>
      <c r="B1208" s="555"/>
      <c r="C1208" s="166">
        <v>26111701</v>
      </c>
      <c r="D1208" s="167" t="s">
        <v>201</v>
      </c>
      <c r="E1208" s="167" t="s">
        <v>44</v>
      </c>
      <c r="F1208" s="173">
        <v>12</v>
      </c>
      <c r="G1208" s="180">
        <v>7500</v>
      </c>
      <c r="H1208" s="276">
        <f t="shared" si="43"/>
        <v>90000</v>
      </c>
      <c r="I1208" s="168" t="s">
        <v>281</v>
      </c>
      <c r="J1208" s="178"/>
    </row>
    <row r="1209" spans="1:12" ht="19.5" customHeight="1" thickBot="1" x14ac:dyDescent="0.3">
      <c r="A1209" s="553"/>
      <c r="B1209" s="555"/>
      <c r="C1209" s="166">
        <v>26111703</v>
      </c>
      <c r="D1209" s="167" t="s">
        <v>200</v>
      </c>
      <c r="E1209" s="167" t="s">
        <v>44</v>
      </c>
      <c r="F1209" s="167">
        <v>10</v>
      </c>
      <c r="G1209" s="175">
        <v>7000</v>
      </c>
      <c r="H1209" s="70">
        <f t="shared" si="43"/>
        <v>70000</v>
      </c>
      <c r="I1209" s="168" t="s">
        <v>281</v>
      </c>
      <c r="J1209" s="170"/>
    </row>
    <row r="1210" spans="1:12" ht="32.25" thickBot="1" x14ac:dyDescent="0.3">
      <c r="A1210" s="554"/>
      <c r="B1210" s="556"/>
      <c r="C1210" s="65"/>
      <c r="D1210" s="65"/>
      <c r="E1210" s="441"/>
      <c r="F1210" s="66"/>
      <c r="G1210" s="71" t="s">
        <v>46</v>
      </c>
      <c r="H1210" s="367">
        <f>SUM(H1199:H1209)</f>
        <v>1004900</v>
      </c>
    </row>
    <row r="1211" spans="1:12" ht="16.5" thickBot="1" x14ac:dyDescent="0.3"/>
    <row r="1212" spans="1:12" ht="48" thickBot="1" x14ac:dyDescent="0.3">
      <c r="A1212" s="26" t="s">
        <v>15</v>
      </c>
      <c r="B1212" s="26" t="s">
        <v>16</v>
      </c>
      <c r="C1212" s="27" t="s">
        <v>17</v>
      </c>
      <c r="D1212" s="28" t="s">
        <v>18</v>
      </c>
      <c r="E1212" s="28" t="s">
        <v>19</v>
      </c>
      <c r="F1212" s="28" t="s">
        <v>20</v>
      </c>
      <c r="G1212" s="28" t="s">
        <v>21</v>
      </c>
      <c r="H1212" s="28" t="s">
        <v>22</v>
      </c>
    </row>
    <row r="1213" spans="1:12" ht="32.25" thickBot="1" x14ac:dyDescent="0.3">
      <c r="A1213" s="543">
        <v>64</v>
      </c>
      <c r="B1213" s="544">
        <v>39</v>
      </c>
      <c r="C1213" s="30" t="s">
        <v>202</v>
      </c>
      <c r="D1213" s="31" t="s">
        <v>203</v>
      </c>
      <c r="E1213" s="31" t="s">
        <v>54</v>
      </c>
      <c r="F1213" s="31" t="s">
        <v>55</v>
      </c>
      <c r="G1213" s="31" t="s">
        <v>52</v>
      </c>
      <c r="H1213" s="31"/>
    </row>
    <row r="1214" spans="1:12" ht="33" thickTop="1" thickBot="1" x14ac:dyDescent="0.3">
      <c r="A1214" s="553"/>
      <c r="B1214" s="555"/>
      <c r="C1214" s="549" t="s">
        <v>27</v>
      </c>
      <c r="D1214" s="33" t="s">
        <v>28</v>
      </c>
      <c r="E1214" s="34">
        <v>44900</v>
      </c>
      <c r="F1214" s="549" t="s">
        <v>29</v>
      </c>
      <c r="G1214" s="33" t="s">
        <v>30</v>
      </c>
      <c r="H1214" s="31" t="s">
        <v>31</v>
      </c>
    </row>
    <row r="1215" spans="1:12" ht="20.25" customHeight="1" thickTop="1" thickBot="1" x14ac:dyDescent="0.3">
      <c r="A1215" s="553"/>
      <c r="B1215" s="555"/>
      <c r="C1215" s="550"/>
      <c r="D1215" s="33" t="s">
        <v>32</v>
      </c>
      <c r="E1215" s="31">
        <v>4</v>
      </c>
      <c r="F1215" s="550"/>
      <c r="G1215" s="33" t="s">
        <v>33</v>
      </c>
      <c r="H1215" s="69" t="s">
        <v>34</v>
      </c>
    </row>
    <row r="1216" spans="1:12" ht="20.25" customHeight="1" thickTop="1" thickBot="1" x14ac:dyDescent="0.3">
      <c r="A1216" s="553"/>
      <c r="B1216" s="555"/>
      <c r="C1216" s="550"/>
      <c r="D1216" s="33" t="s">
        <v>35</v>
      </c>
      <c r="E1216" s="34">
        <v>44907</v>
      </c>
      <c r="F1216" s="550"/>
      <c r="G1216" s="33" t="s">
        <v>36</v>
      </c>
      <c r="H1216" s="69" t="s">
        <v>34</v>
      </c>
    </row>
    <row r="1217" spans="1:12" ht="20.25" customHeight="1" thickTop="1" thickBot="1" x14ac:dyDescent="0.3">
      <c r="A1217" s="553"/>
      <c r="B1217" s="555"/>
      <c r="C1217" s="551"/>
      <c r="D1217" s="33" t="s">
        <v>32</v>
      </c>
      <c r="E1217" s="31">
        <v>4</v>
      </c>
      <c r="F1217" s="551"/>
      <c r="G1217" s="33" t="s">
        <v>37</v>
      </c>
      <c r="H1217" s="69" t="s">
        <v>34</v>
      </c>
    </row>
    <row r="1218" spans="1:12" ht="20.25" customHeight="1" thickTop="1" thickBot="1" x14ac:dyDescent="0.3">
      <c r="A1218" s="553"/>
      <c r="B1218" s="555"/>
      <c r="C1218" s="57"/>
      <c r="D1218" s="57"/>
      <c r="E1218" s="437"/>
      <c r="F1218" s="57"/>
      <c r="G1218" s="57"/>
      <c r="H1218" s="57"/>
    </row>
    <row r="1219" spans="1:12" ht="33" thickTop="1" thickBot="1" x14ac:dyDescent="0.3">
      <c r="A1219" s="553"/>
      <c r="B1219" s="555"/>
      <c r="C1219" s="37" t="s">
        <v>38</v>
      </c>
      <c r="D1219" s="38" t="s">
        <v>39</v>
      </c>
      <c r="E1219" s="38" t="s">
        <v>40</v>
      </c>
      <c r="F1219" s="38" t="s">
        <v>41</v>
      </c>
      <c r="G1219" s="38" t="s">
        <v>42</v>
      </c>
      <c r="H1219" s="38" t="s">
        <v>43</v>
      </c>
    </row>
    <row r="1220" spans="1:12" ht="20.25" customHeight="1" thickTop="1" thickBot="1" x14ac:dyDescent="0.3">
      <c r="A1220" s="553"/>
      <c r="B1220" s="555"/>
      <c r="C1220" s="130">
        <v>39121409</v>
      </c>
      <c r="D1220" s="131" t="s">
        <v>261</v>
      </c>
      <c r="E1220" s="131" t="s">
        <v>44</v>
      </c>
      <c r="F1220" s="42">
        <v>1</v>
      </c>
      <c r="G1220" s="70">
        <v>1000</v>
      </c>
      <c r="H1220" s="70">
        <f t="shared" ref="H1220:H1240" si="44">F1220*G1220</f>
        <v>1000</v>
      </c>
      <c r="I1220" s="269" t="s">
        <v>322</v>
      </c>
    </row>
    <row r="1221" spans="1:12" ht="19.5" customHeight="1" thickBot="1" x14ac:dyDescent="0.3">
      <c r="A1221" s="553"/>
      <c r="B1221" s="555"/>
      <c r="C1221" s="130">
        <v>39121409</v>
      </c>
      <c r="D1221" s="131" t="s">
        <v>261</v>
      </c>
      <c r="E1221" s="131" t="s">
        <v>44</v>
      </c>
      <c r="F1221" s="42">
        <v>1</v>
      </c>
      <c r="G1221" s="70">
        <v>800</v>
      </c>
      <c r="H1221" s="70">
        <f t="shared" si="44"/>
        <v>800</v>
      </c>
      <c r="I1221" s="269" t="s">
        <v>322</v>
      </c>
    </row>
    <row r="1222" spans="1:12" ht="19.5" customHeight="1" thickBot="1" x14ac:dyDescent="0.3">
      <c r="A1222" s="553"/>
      <c r="B1222" s="555"/>
      <c r="C1222" s="41">
        <v>26121609</v>
      </c>
      <c r="D1222" s="42" t="s">
        <v>420</v>
      </c>
      <c r="E1222" s="42" t="s">
        <v>44</v>
      </c>
      <c r="F1222" s="42">
        <v>2</v>
      </c>
      <c r="G1222" s="70">
        <v>400</v>
      </c>
      <c r="H1222" s="70">
        <f t="shared" si="44"/>
        <v>800</v>
      </c>
      <c r="I1222" s="269" t="s">
        <v>322</v>
      </c>
    </row>
    <row r="1223" spans="1:12" ht="19.5" customHeight="1" thickBot="1" x14ac:dyDescent="0.3">
      <c r="A1223" s="553"/>
      <c r="B1223" s="555"/>
      <c r="C1223" s="41">
        <v>26121609</v>
      </c>
      <c r="D1223" s="42" t="s">
        <v>420</v>
      </c>
      <c r="E1223" s="42" t="s">
        <v>44</v>
      </c>
      <c r="F1223" s="42">
        <v>10</v>
      </c>
      <c r="G1223" s="70">
        <v>280</v>
      </c>
      <c r="H1223" s="70">
        <f t="shared" si="44"/>
        <v>2800</v>
      </c>
      <c r="I1223" s="269" t="s">
        <v>421</v>
      </c>
    </row>
    <row r="1224" spans="1:12" ht="19.5" customHeight="1" thickBot="1" x14ac:dyDescent="0.3">
      <c r="A1224" s="553"/>
      <c r="B1224" s="555"/>
      <c r="C1224" s="41">
        <v>26121609</v>
      </c>
      <c r="D1224" s="42" t="s">
        <v>420</v>
      </c>
      <c r="E1224" s="42" t="s">
        <v>44</v>
      </c>
      <c r="F1224" s="42">
        <v>10</v>
      </c>
      <c r="G1224" s="70">
        <v>290</v>
      </c>
      <c r="H1224" s="70">
        <f t="shared" si="44"/>
        <v>2900</v>
      </c>
      <c r="I1224" s="269" t="s">
        <v>421</v>
      </c>
    </row>
    <row r="1225" spans="1:12" ht="19.5" customHeight="1" thickBot="1" x14ac:dyDescent="0.3">
      <c r="A1225" s="553"/>
      <c r="B1225" s="555"/>
      <c r="C1225" s="41">
        <v>26121609</v>
      </c>
      <c r="D1225" s="42" t="s">
        <v>420</v>
      </c>
      <c r="E1225" s="42" t="s">
        <v>44</v>
      </c>
      <c r="F1225" s="42">
        <v>5</v>
      </c>
      <c r="G1225" s="70">
        <v>280</v>
      </c>
      <c r="H1225" s="70">
        <f t="shared" si="44"/>
        <v>1400</v>
      </c>
      <c r="I1225" s="269" t="s">
        <v>421</v>
      </c>
    </row>
    <row r="1226" spans="1:12" s="117" customFormat="1" ht="13.5" customHeight="1" thickBot="1" x14ac:dyDescent="0.25">
      <c r="A1226" s="553"/>
      <c r="B1226" s="555"/>
      <c r="C1226" s="41">
        <v>26121609</v>
      </c>
      <c r="D1226" s="42" t="s">
        <v>420</v>
      </c>
      <c r="E1226" s="42" t="s">
        <v>44</v>
      </c>
      <c r="F1226" s="113">
        <v>2</v>
      </c>
      <c r="G1226" s="119">
        <v>395</v>
      </c>
      <c r="H1226" s="70">
        <f t="shared" si="44"/>
        <v>790</v>
      </c>
      <c r="I1226" s="269" t="s">
        <v>421</v>
      </c>
      <c r="J1226" s="116"/>
      <c r="K1226" s="116"/>
      <c r="L1226" s="116"/>
    </row>
    <row r="1227" spans="1:12" s="117" customFormat="1" ht="13.5" customHeight="1" thickBot="1" x14ac:dyDescent="0.25">
      <c r="A1227" s="553"/>
      <c r="B1227" s="555"/>
      <c r="C1227" s="41">
        <v>26121609</v>
      </c>
      <c r="D1227" s="42" t="s">
        <v>420</v>
      </c>
      <c r="E1227" s="42" t="s">
        <v>44</v>
      </c>
      <c r="F1227" s="113">
        <v>2</v>
      </c>
      <c r="G1227" s="119">
        <v>755</v>
      </c>
      <c r="H1227" s="70">
        <f t="shared" si="44"/>
        <v>1510</v>
      </c>
      <c r="I1227" s="269" t="s">
        <v>421</v>
      </c>
      <c r="J1227" s="116"/>
      <c r="K1227" s="116"/>
      <c r="L1227" s="116"/>
    </row>
    <row r="1228" spans="1:12" s="117" customFormat="1" ht="13.5" customHeight="1" thickBot="1" x14ac:dyDescent="0.25">
      <c r="A1228" s="553"/>
      <c r="B1228" s="555"/>
      <c r="C1228" s="340">
        <v>39121407</v>
      </c>
      <c r="D1228" s="340" t="s">
        <v>205</v>
      </c>
      <c r="E1228" s="42" t="s">
        <v>44</v>
      </c>
      <c r="F1228" s="113">
        <v>1</v>
      </c>
      <c r="G1228" s="119">
        <v>400</v>
      </c>
      <c r="H1228" s="70">
        <f t="shared" si="44"/>
        <v>400</v>
      </c>
      <c r="I1228" s="269" t="s">
        <v>421</v>
      </c>
      <c r="J1228" s="116"/>
      <c r="K1228" s="116"/>
      <c r="L1228" s="116"/>
    </row>
    <row r="1229" spans="1:12" s="117" customFormat="1" ht="13.5" customHeight="1" thickBot="1" x14ac:dyDescent="0.3">
      <c r="A1229" s="553"/>
      <c r="B1229" s="555"/>
      <c r="C1229" s="118">
        <v>26121536</v>
      </c>
      <c r="D1229" s="114" t="s">
        <v>422</v>
      </c>
      <c r="E1229" s="42" t="s">
        <v>44</v>
      </c>
      <c r="F1229" s="113">
        <v>2</v>
      </c>
      <c r="G1229" s="119">
        <v>1000</v>
      </c>
      <c r="H1229" s="70">
        <f t="shared" si="44"/>
        <v>2000</v>
      </c>
      <c r="I1229" s="115" t="s">
        <v>228</v>
      </c>
      <c r="J1229" s="116"/>
      <c r="K1229" s="116"/>
      <c r="L1229" s="116"/>
    </row>
    <row r="1230" spans="1:12" s="117" customFormat="1" ht="13.5" customHeight="1" thickBot="1" x14ac:dyDescent="0.3">
      <c r="A1230" s="553"/>
      <c r="B1230" s="555"/>
      <c r="C1230" s="118">
        <v>39101605</v>
      </c>
      <c r="D1230" s="114" t="s">
        <v>423</v>
      </c>
      <c r="E1230" s="42" t="s">
        <v>82</v>
      </c>
      <c r="F1230" s="113">
        <v>3</v>
      </c>
      <c r="G1230" s="119">
        <v>5000</v>
      </c>
      <c r="H1230" s="70">
        <f t="shared" si="44"/>
        <v>15000</v>
      </c>
      <c r="I1230" s="115" t="s">
        <v>228</v>
      </c>
      <c r="J1230" s="116"/>
      <c r="K1230" s="116"/>
      <c r="L1230" s="116"/>
    </row>
    <row r="1231" spans="1:12" s="117" customFormat="1" ht="13.5" customHeight="1" thickBot="1" x14ac:dyDescent="0.3">
      <c r="A1231" s="553"/>
      <c r="B1231" s="555"/>
      <c r="C1231" s="118">
        <v>26121536</v>
      </c>
      <c r="D1231" s="114" t="s">
        <v>422</v>
      </c>
      <c r="E1231" s="42" t="s">
        <v>44</v>
      </c>
      <c r="F1231" s="113">
        <v>2</v>
      </c>
      <c r="G1231" s="119">
        <v>1800</v>
      </c>
      <c r="H1231" s="70">
        <f t="shared" si="44"/>
        <v>3600</v>
      </c>
      <c r="I1231" s="115" t="s">
        <v>228</v>
      </c>
      <c r="J1231" s="116"/>
      <c r="K1231" s="116"/>
      <c r="L1231" s="116"/>
    </row>
    <row r="1232" spans="1:12" s="111" customFormat="1" ht="16.5" thickBot="1" x14ac:dyDescent="0.3">
      <c r="A1232" s="553"/>
      <c r="B1232" s="555"/>
      <c r="C1232" s="118">
        <v>26121536</v>
      </c>
      <c r="D1232" s="114" t="s">
        <v>422</v>
      </c>
      <c r="E1232" s="42" t="s">
        <v>44</v>
      </c>
      <c r="F1232" s="131">
        <v>2</v>
      </c>
      <c r="G1232" s="112">
        <v>1500</v>
      </c>
      <c r="H1232" s="70">
        <f t="shared" si="44"/>
        <v>3000</v>
      </c>
      <c r="I1232" s="115" t="s">
        <v>228</v>
      </c>
    </row>
    <row r="1233" spans="1:9" s="111" customFormat="1" ht="16.5" thickBot="1" x14ac:dyDescent="0.3">
      <c r="A1233" s="553"/>
      <c r="B1233" s="555"/>
      <c r="C1233" s="41">
        <v>39101605</v>
      </c>
      <c r="D1233" s="42" t="s">
        <v>263</v>
      </c>
      <c r="E1233" s="42" t="s">
        <v>44</v>
      </c>
      <c r="F1233" s="42">
        <v>24</v>
      </c>
      <c r="G1233" s="341">
        <v>750</v>
      </c>
      <c r="H1233" s="70">
        <f t="shared" si="44"/>
        <v>18000</v>
      </c>
      <c r="I1233" s="269" t="s">
        <v>238</v>
      </c>
    </row>
    <row r="1234" spans="1:9" s="111" customFormat="1" ht="16.5" thickBot="1" x14ac:dyDescent="0.3">
      <c r="A1234" s="553"/>
      <c r="B1234" s="555"/>
      <c r="C1234" s="41">
        <v>32121501</v>
      </c>
      <c r="D1234" s="42" t="s">
        <v>260</v>
      </c>
      <c r="E1234" s="42" t="s">
        <v>44</v>
      </c>
      <c r="F1234" s="42">
        <v>20</v>
      </c>
      <c r="G1234" s="341">
        <v>250</v>
      </c>
      <c r="H1234" s="70">
        <f t="shared" si="44"/>
        <v>5000</v>
      </c>
      <c r="I1234" s="269" t="s">
        <v>238</v>
      </c>
    </row>
    <row r="1235" spans="1:9" s="111" customFormat="1" ht="16.5" thickBot="1" x14ac:dyDescent="0.3">
      <c r="A1235" s="553"/>
      <c r="B1235" s="555"/>
      <c r="C1235" s="41">
        <v>39101701</v>
      </c>
      <c r="D1235" s="42" t="s">
        <v>262</v>
      </c>
      <c r="E1235" s="42" t="s">
        <v>44</v>
      </c>
      <c r="F1235" s="42">
        <v>25</v>
      </c>
      <c r="G1235" s="341">
        <v>350</v>
      </c>
      <c r="H1235" s="70">
        <f t="shared" si="44"/>
        <v>8750</v>
      </c>
      <c r="I1235" s="269" t="s">
        <v>238</v>
      </c>
    </row>
    <row r="1236" spans="1:9" s="111" customFormat="1" ht="16.5" thickBot="1" x14ac:dyDescent="0.3">
      <c r="A1236" s="553"/>
      <c r="B1236" s="555"/>
      <c r="C1236" s="41">
        <v>26111702</v>
      </c>
      <c r="D1236" s="42" t="s">
        <v>204</v>
      </c>
      <c r="E1236" s="42" t="s">
        <v>44</v>
      </c>
      <c r="F1236" s="42">
        <v>15</v>
      </c>
      <c r="G1236" s="341">
        <v>250</v>
      </c>
      <c r="H1236" s="70">
        <f t="shared" si="44"/>
        <v>3750</v>
      </c>
      <c r="I1236" s="269" t="s">
        <v>238</v>
      </c>
    </row>
    <row r="1237" spans="1:9" s="111" customFormat="1" ht="16.5" thickBot="1" x14ac:dyDescent="0.3">
      <c r="A1237" s="553"/>
      <c r="B1237" s="555"/>
      <c r="C1237" s="41">
        <v>26111705</v>
      </c>
      <c r="D1237" s="42" t="s">
        <v>264</v>
      </c>
      <c r="E1237" s="42" t="s">
        <v>44</v>
      </c>
      <c r="F1237" s="42">
        <v>10</v>
      </c>
      <c r="G1237" s="341">
        <v>230</v>
      </c>
      <c r="H1237" s="70">
        <f t="shared" si="44"/>
        <v>2300</v>
      </c>
      <c r="I1237" s="269" t="s">
        <v>238</v>
      </c>
    </row>
    <row r="1238" spans="1:9" s="111" customFormat="1" ht="16.5" thickBot="1" x14ac:dyDescent="0.3">
      <c r="A1238" s="553"/>
      <c r="B1238" s="555"/>
      <c r="C1238" s="41">
        <v>32121501</v>
      </c>
      <c r="D1238" s="42" t="s">
        <v>260</v>
      </c>
      <c r="E1238" s="42" t="s">
        <v>44</v>
      </c>
      <c r="F1238" s="342">
        <v>10</v>
      </c>
      <c r="G1238" s="343">
        <v>380</v>
      </c>
      <c r="H1238" s="70">
        <f t="shared" si="44"/>
        <v>3800</v>
      </c>
      <c r="I1238" s="269" t="s">
        <v>238</v>
      </c>
    </row>
    <row r="1239" spans="1:9" s="111" customFormat="1" ht="17.25" customHeight="1" thickBot="1" x14ac:dyDescent="0.3">
      <c r="A1239" s="553"/>
      <c r="B1239" s="555"/>
      <c r="C1239" s="41">
        <v>39121409</v>
      </c>
      <c r="D1239" s="42" t="s">
        <v>261</v>
      </c>
      <c r="E1239" s="42" t="s">
        <v>44</v>
      </c>
      <c r="F1239" s="342">
        <v>4</v>
      </c>
      <c r="G1239" s="343">
        <v>800</v>
      </c>
      <c r="H1239" s="70">
        <f t="shared" si="44"/>
        <v>3200</v>
      </c>
      <c r="I1239" s="269" t="s">
        <v>238</v>
      </c>
    </row>
    <row r="1240" spans="1:9" s="111" customFormat="1" ht="16.5" thickBot="1" x14ac:dyDescent="0.3">
      <c r="A1240" s="553"/>
      <c r="B1240" s="555"/>
      <c r="C1240" s="41">
        <v>39101701</v>
      </c>
      <c r="D1240" s="42" t="s">
        <v>262</v>
      </c>
      <c r="E1240" s="42" t="s">
        <v>44</v>
      </c>
      <c r="F1240" s="342">
        <v>28</v>
      </c>
      <c r="G1240" s="343">
        <v>280</v>
      </c>
      <c r="H1240" s="70">
        <f t="shared" si="44"/>
        <v>7840</v>
      </c>
      <c r="I1240" s="269" t="s">
        <v>238</v>
      </c>
    </row>
    <row r="1241" spans="1:9" ht="32.25" thickBot="1" x14ac:dyDescent="0.3">
      <c r="A1241" s="554"/>
      <c r="B1241" s="556"/>
      <c r="C1241" s="65"/>
      <c r="D1241" s="65"/>
      <c r="E1241" s="441"/>
      <c r="F1241" s="66"/>
      <c r="G1241" s="71" t="s">
        <v>46</v>
      </c>
      <c r="H1241" s="367">
        <f>SUM(H1220:H1240)</f>
        <v>88640</v>
      </c>
    </row>
    <row r="1242" spans="1:9" ht="16.5" thickBot="1" x14ac:dyDescent="0.3"/>
    <row r="1243" spans="1:9" ht="48" thickBot="1" x14ac:dyDescent="0.3">
      <c r="A1243" s="26" t="s">
        <v>15</v>
      </c>
      <c r="B1243" s="26" t="s">
        <v>16</v>
      </c>
      <c r="C1243" s="27" t="s">
        <v>17</v>
      </c>
      <c r="D1243" s="28" t="s">
        <v>18</v>
      </c>
      <c r="E1243" s="28" t="s">
        <v>19</v>
      </c>
      <c r="F1243" s="28" t="s">
        <v>20</v>
      </c>
      <c r="G1243" s="28" t="s">
        <v>21</v>
      </c>
      <c r="H1243" s="28" t="s">
        <v>22</v>
      </c>
      <c r="I1243" s="273"/>
    </row>
    <row r="1244" spans="1:9" ht="32.25" thickBot="1" x14ac:dyDescent="0.3">
      <c r="A1244" s="543">
        <v>65</v>
      </c>
      <c r="B1244" s="544">
        <v>39</v>
      </c>
      <c r="C1244" s="30" t="s">
        <v>424</v>
      </c>
      <c r="D1244" s="31" t="s">
        <v>425</v>
      </c>
      <c r="E1244" s="31" t="s">
        <v>54</v>
      </c>
      <c r="F1244" s="31" t="s">
        <v>55</v>
      </c>
      <c r="G1244" s="31" t="s">
        <v>52</v>
      </c>
      <c r="H1244" s="31"/>
      <c r="I1244" s="273"/>
    </row>
    <row r="1245" spans="1:9" ht="33" thickTop="1" thickBot="1" x14ac:dyDescent="0.3">
      <c r="A1245" s="553"/>
      <c r="B1245" s="555"/>
      <c r="C1245" s="549" t="s">
        <v>27</v>
      </c>
      <c r="D1245" s="33" t="s">
        <v>28</v>
      </c>
      <c r="E1245" s="34">
        <v>44572</v>
      </c>
      <c r="F1245" s="549" t="s">
        <v>29</v>
      </c>
      <c r="G1245" s="33" t="s">
        <v>30</v>
      </c>
      <c r="H1245" s="31" t="s">
        <v>31</v>
      </c>
      <c r="I1245" s="273"/>
    </row>
    <row r="1246" spans="1:9" ht="20.25" customHeight="1" thickTop="1" thickBot="1" x14ac:dyDescent="0.3">
      <c r="A1246" s="553"/>
      <c r="B1246" s="555"/>
      <c r="C1246" s="550"/>
      <c r="D1246" s="33" t="s">
        <v>32</v>
      </c>
      <c r="E1246" s="31">
        <v>1</v>
      </c>
      <c r="F1246" s="550"/>
      <c r="G1246" s="33" t="s">
        <v>33</v>
      </c>
      <c r="H1246" s="69" t="s">
        <v>34</v>
      </c>
      <c r="I1246" s="273"/>
    </row>
    <row r="1247" spans="1:9" ht="20.25" customHeight="1" thickTop="1" thickBot="1" x14ac:dyDescent="0.3">
      <c r="A1247" s="553"/>
      <c r="B1247" s="555"/>
      <c r="C1247" s="550"/>
      <c r="D1247" s="33" t="s">
        <v>35</v>
      </c>
      <c r="E1247" s="34">
        <v>44579</v>
      </c>
      <c r="F1247" s="550"/>
      <c r="G1247" s="33" t="s">
        <v>36</v>
      </c>
      <c r="H1247" s="69" t="s">
        <v>34</v>
      </c>
      <c r="I1247" s="273"/>
    </row>
    <row r="1248" spans="1:9" ht="20.25" customHeight="1" thickTop="1" thickBot="1" x14ac:dyDescent="0.3">
      <c r="A1248" s="553"/>
      <c r="B1248" s="555"/>
      <c r="C1248" s="551"/>
      <c r="D1248" s="33" t="s">
        <v>32</v>
      </c>
      <c r="E1248" s="31">
        <v>1</v>
      </c>
      <c r="F1248" s="551"/>
      <c r="G1248" s="33" t="s">
        <v>37</v>
      </c>
      <c r="H1248" s="69" t="s">
        <v>34</v>
      </c>
      <c r="I1248" s="273"/>
    </row>
    <row r="1249" spans="1:9" ht="20.25" customHeight="1" thickTop="1" thickBot="1" x14ac:dyDescent="0.3">
      <c r="A1249" s="553"/>
      <c r="B1249" s="555"/>
      <c r="C1249" s="57"/>
      <c r="D1249" s="57"/>
      <c r="E1249" s="437"/>
      <c r="F1249" s="57"/>
      <c r="G1249" s="57"/>
      <c r="H1249" s="57"/>
      <c r="I1249" s="273"/>
    </row>
    <row r="1250" spans="1:9" ht="33" thickTop="1" thickBot="1" x14ac:dyDescent="0.3">
      <c r="A1250" s="553"/>
      <c r="B1250" s="555"/>
      <c r="C1250" s="37" t="s">
        <v>38</v>
      </c>
      <c r="D1250" s="38" t="s">
        <v>39</v>
      </c>
      <c r="E1250" s="38" t="s">
        <v>40</v>
      </c>
      <c r="F1250" s="38" t="s">
        <v>41</v>
      </c>
      <c r="G1250" s="38" t="s">
        <v>42</v>
      </c>
      <c r="H1250" s="38" t="s">
        <v>43</v>
      </c>
      <c r="I1250" s="273"/>
    </row>
    <row r="1251" spans="1:9" ht="20.25" customHeight="1" thickTop="1" thickBot="1" x14ac:dyDescent="0.3">
      <c r="A1251" s="553"/>
      <c r="B1251" s="555"/>
      <c r="C1251" s="41">
        <v>43211706</v>
      </c>
      <c r="D1251" s="42" t="s">
        <v>226</v>
      </c>
      <c r="E1251" s="42" t="s">
        <v>44</v>
      </c>
      <c r="F1251" s="42">
        <v>5</v>
      </c>
      <c r="G1251" s="70">
        <v>850</v>
      </c>
      <c r="H1251" s="70">
        <f t="shared" ref="H1251" si="45">F1251*G1251</f>
        <v>4250</v>
      </c>
      <c r="I1251" s="269" t="s">
        <v>421</v>
      </c>
    </row>
    <row r="1252" spans="1:9" ht="32.25" thickBot="1" x14ac:dyDescent="0.3">
      <c r="A1252" s="553"/>
      <c r="B1252" s="556"/>
      <c r="C1252" s="65"/>
      <c r="D1252" s="65"/>
      <c r="E1252" s="441"/>
      <c r="F1252" s="66"/>
      <c r="G1252" s="71" t="s">
        <v>46</v>
      </c>
      <c r="H1252" s="367">
        <f>SUM(H1251:H1251)</f>
        <v>4250</v>
      </c>
      <c r="I1252" s="273"/>
    </row>
    <row r="1253" spans="1:9" ht="48" thickBot="1" x14ac:dyDescent="0.3">
      <c r="A1253" s="26" t="s">
        <v>15</v>
      </c>
      <c r="B1253" s="26" t="s">
        <v>16</v>
      </c>
      <c r="C1253" s="27" t="s">
        <v>17</v>
      </c>
      <c r="D1253" s="28" t="s">
        <v>18</v>
      </c>
      <c r="E1253" s="28" t="s">
        <v>19</v>
      </c>
      <c r="F1253" s="28" t="s">
        <v>20</v>
      </c>
      <c r="G1253" s="28" t="s">
        <v>21</v>
      </c>
      <c r="H1253" s="28" t="s">
        <v>22</v>
      </c>
      <c r="I1253" s="273"/>
    </row>
    <row r="1254" spans="1:9" ht="63.75" thickBot="1" x14ac:dyDescent="0.3">
      <c r="A1254" s="543">
        <v>66</v>
      </c>
      <c r="B1254" s="544">
        <v>39</v>
      </c>
      <c r="C1254" s="30" t="s">
        <v>206</v>
      </c>
      <c r="D1254" s="31" t="s">
        <v>207</v>
      </c>
      <c r="E1254" s="31" t="s">
        <v>54</v>
      </c>
      <c r="F1254" s="31" t="s">
        <v>25</v>
      </c>
      <c r="G1254" s="31" t="s">
        <v>52</v>
      </c>
      <c r="H1254" s="31"/>
      <c r="I1254" s="273"/>
    </row>
    <row r="1255" spans="1:9" ht="33" thickTop="1" thickBot="1" x14ac:dyDescent="0.3">
      <c r="A1255" s="553"/>
      <c r="B1255" s="555"/>
      <c r="C1255" s="549" t="s">
        <v>27</v>
      </c>
      <c r="D1255" s="33" t="s">
        <v>28</v>
      </c>
      <c r="E1255" s="34">
        <v>44662</v>
      </c>
      <c r="F1255" s="549" t="s">
        <v>29</v>
      </c>
      <c r="G1255" s="33" t="s">
        <v>30</v>
      </c>
      <c r="H1255" s="31" t="s">
        <v>31</v>
      </c>
      <c r="I1255" s="273"/>
    </row>
    <row r="1256" spans="1:9" ht="20.25" customHeight="1" thickTop="1" thickBot="1" x14ac:dyDescent="0.3">
      <c r="A1256" s="553"/>
      <c r="B1256" s="555"/>
      <c r="C1256" s="550"/>
      <c r="D1256" s="33" t="s">
        <v>32</v>
      </c>
      <c r="E1256" s="31">
        <v>2</v>
      </c>
      <c r="F1256" s="550"/>
      <c r="G1256" s="33" t="s">
        <v>33</v>
      </c>
      <c r="H1256" s="69" t="s">
        <v>34</v>
      </c>
      <c r="I1256" s="273"/>
    </row>
    <row r="1257" spans="1:9" ht="20.25" customHeight="1" thickTop="1" thickBot="1" x14ac:dyDescent="0.3">
      <c r="A1257" s="553"/>
      <c r="B1257" s="555"/>
      <c r="C1257" s="550"/>
      <c r="D1257" s="33" t="s">
        <v>35</v>
      </c>
      <c r="E1257" s="34">
        <v>44669</v>
      </c>
      <c r="F1257" s="550"/>
      <c r="G1257" s="33" t="s">
        <v>36</v>
      </c>
      <c r="H1257" s="69" t="s">
        <v>34</v>
      </c>
      <c r="I1257" s="273"/>
    </row>
    <row r="1258" spans="1:9" ht="20.25" customHeight="1" thickTop="1" thickBot="1" x14ac:dyDescent="0.3">
      <c r="A1258" s="553"/>
      <c r="B1258" s="555"/>
      <c r="C1258" s="551"/>
      <c r="D1258" s="33" t="s">
        <v>32</v>
      </c>
      <c r="E1258" s="31">
        <v>2</v>
      </c>
      <c r="F1258" s="551"/>
      <c r="G1258" s="33" t="s">
        <v>37</v>
      </c>
      <c r="H1258" s="69" t="s">
        <v>34</v>
      </c>
      <c r="I1258" s="273"/>
    </row>
    <row r="1259" spans="1:9" ht="20.25" customHeight="1" thickTop="1" thickBot="1" x14ac:dyDescent="0.3">
      <c r="A1259" s="553"/>
      <c r="B1259" s="555"/>
      <c r="C1259" s="57"/>
      <c r="D1259" s="57"/>
      <c r="E1259" s="437"/>
      <c r="F1259" s="57"/>
      <c r="G1259" s="57"/>
      <c r="H1259" s="57"/>
      <c r="I1259" s="273"/>
    </row>
    <row r="1260" spans="1:9" ht="33" thickTop="1" thickBot="1" x14ac:dyDescent="0.3">
      <c r="A1260" s="553"/>
      <c r="B1260" s="555"/>
      <c r="C1260" s="37" t="s">
        <v>38</v>
      </c>
      <c r="D1260" s="38" t="s">
        <v>39</v>
      </c>
      <c r="E1260" s="38" t="s">
        <v>40</v>
      </c>
      <c r="F1260" s="38" t="s">
        <v>41</v>
      </c>
      <c r="G1260" s="38" t="s">
        <v>42</v>
      </c>
      <c r="H1260" s="38" t="s">
        <v>43</v>
      </c>
      <c r="I1260" s="273"/>
    </row>
    <row r="1261" spans="1:9" ht="20.25" customHeight="1" thickTop="1" thickBot="1" x14ac:dyDescent="0.3">
      <c r="A1261" s="553"/>
      <c r="B1261" s="555"/>
      <c r="C1261" s="41">
        <v>31201522</v>
      </c>
      <c r="D1261" s="42" t="s">
        <v>208</v>
      </c>
      <c r="E1261" s="42" t="s">
        <v>44</v>
      </c>
      <c r="F1261" s="42">
        <v>12</v>
      </c>
      <c r="G1261" s="70">
        <v>70</v>
      </c>
      <c r="H1261" s="70">
        <f t="shared" ref="H1261:H1275" si="46">F1261*G1261</f>
        <v>840</v>
      </c>
      <c r="I1261" s="269" t="s">
        <v>45</v>
      </c>
    </row>
    <row r="1262" spans="1:9" ht="16.5" thickBot="1" x14ac:dyDescent="0.3">
      <c r="A1262" s="553"/>
      <c r="B1262" s="555"/>
      <c r="C1262" s="41">
        <v>44121605</v>
      </c>
      <c r="D1262" s="42" t="s">
        <v>212</v>
      </c>
      <c r="E1262" s="42" t="s">
        <v>44</v>
      </c>
      <c r="F1262" s="42">
        <v>5</v>
      </c>
      <c r="G1262" s="70">
        <v>120</v>
      </c>
      <c r="H1262" s="70">
        <f t="shared" si="46"/>
        <v>600</v>
      </c>
      <c r="I1262" s="269" t="s">
        <v>45</v>
      </c>
    </row>
    <row r="1263" spans="1:9" ht="19.5" customHeight="1" thickBot="1" x14ac:dyDescent="0.3">
      <c r="A1263" s="553"/>
      <c r="B1263" s="555"/>
      <c r="C1263" s="41">
        <v>44111611</v>
      </c>
      <c r="D1263" s="42" t="s">
        <v>209</v>
      </c>
      <c r="E1263" s="42" t="s">
        <v>82</v>
      </c>
      <c r="F1263" s="42">
        <v>40</v>
      </c>
      <c r="G1263" s="70">
        <v>35</v>
      </c>
      <c r="H1263" s="70">
        <f t="shared" si="46"/>
        <v>1400</v>
      </c>
      <c r="I1263" s="269" t="s">
        <v>45</v>
      </c>
    </row>
    <row r="1264" spans="1:9" ht="19.5" customHeight="1" thickBot="1" x14ac:dyDescent="0.3">
      <c r="A1264" s="553"/>
      <c r="B1264" s="555"/>
      <c r="C1264" s="41">
        <v>44111611</v>
      </c>
      <c r="D1264" s="42" t="s">
        <v>209</v>
      </c>
      <c r="E1264" s="42" t="s">
        <v>82</v>
      </c>
      <c r="F1264" s="42">
        <v>60</v>
      </c>
      <c r="G1264" s="70">
        <v>50</v>
      </c>
      <c r="H1264" s="70">
        <f t="shared" si="46"/>
        <v>3000</v>
      </c>
      <c r="I1264" s="269" t="s">
        <v>45</v>
      </c>
    </row>
    <row r="1265" spans="1:12" ht="19.5" customHeight="1" thickBot="1" x14ac:dyDescent="0.3">
      <c r="A1265" s="553"/>
      <c r="B1265" s="555"/>
      <c r="C1265" s="41">
        <v>44111611</v>
      </c>
      <c r="D1265" s="42" t="s">
        <v>209</v>
      </c>
      <c r="E1265" s="42" t="s">
        <v>82</v>
      </c>
      <c r="F1265" s="42">
        <v>60</v>
      </c>
      <c r="G1265" s="70">
        <v>125</v>
      </c>
      <c r="H1265" s="70">
        <f t="shared" si="46"/>
        <v>7500</v>
      </c>
      <c r="I1265" s="269" t="s">
        <v>45</v>
      </c>
    </row>
    <row r="1266" spans="1:12" ht="19.5" customHeight="1" thickBot="1" x14ac:dyDescent="0.3">
      <c r="A1266" s="553"/>
      <c r="B1266" s="555"/>
      <c r="C1266" s="41">
        <v>41111604</v>
      </c>
      <c r="D1266" s="42" t="s">
        <v>211</v>
      </c>
      <c r="E1266" s="42" t="s">
        <v>44</v>
      </c>
      <c r="F1266" s="42">
        <v>15</v>
      </c>
      <c r="G1266" s="70">
        <v>30</v>
      </c>
      <c r="H1266" s="70">
        <f t="shared" si="46"/>
        <v>450</v>
      </c>
      <c r="I1266" s="269" t="s">
        <v>45</v>
      </c>
    </row>
    <row r="1267" spans="1:12" ht="19.5" customHeight="1" thickBot="1" x14ac:dyDescent="0.3">
      <c r="A1267" s="553"/>
      <c r="B1267" s="555"/>
      <c r="C1267" s="41">
        <v>60121535</v>
      </c>
      <c r="D1267" s="42" t="s">
        <v>210</v>
      </c>
      <c r="E1267" s="42" t="s">
        <v>44</v>
      </c>
      <c r="F1267" s="42">
        <v>20</v>
      </c>
      <c r="G1267" s="70">
        <v>15</v>
      </c>
      <c r="H1267" s="70">
        <f t="shared" si="46"/>
        <v>300</v>
      </c>
      <c r="I1267" s="269" t="s">
        <v>45</v>
      </c>
    </row>
    <row r="1268" spans="1:12" ht="16.5" thickBot="1" x14ac:dyDescent="0.3">
      <c r="A1268" s="553"/>
      <c r="B1268" s="555"/>
      <c r="C1268" s="41">
        <v>31201522</v>
      </c>
      <c r="D1268" s="42" t="s">
        <v>208</v>
      </c>
      <c r="E1268" s="42" t="s">
        <v>44</v>
      </c>
      <c r="F1268" s="42">
        <v>50</v>
      </c>
      <c r="G1268" s="70">
        <v>20</v>
      </c>
      <c r="H1268" s="70">
        <f t="shared" si="46"/>
        <v>1000</v>
      </c>
      <c r="I1268" s="269" t="s">
        <v>45</v>
      </c>
    </row>
    <row r="1269" spans="1:12" ht="31.5" customHeight="1" thickBot="1" x14ac:dyDescent="0.3">
      <c r="A1269" s="553"/>
      <c r="B1269" s="555"/>
      <c r="C1269" s="41">
        <v>47131704</v>
      </c>
      <c r="D1269" s="42" t="s">
        <v>426</v>
      </c>
      <c r="E1269" s="42" t="s">
        <v>44</v>
      </c>
      <c r="F1269" s="42">
        <v>6</v>
      </c>
      <c r="G1269" s="70">
        <v>1500</v>
      </c>
      <c r="H1269" s="70">
        <f t="shared" si="46"/>
        <v>9000</v>
      </c>
      <c r="I1269" s="269" t="s">
        <v>228</v>
      </c>
    </row>
    <row r="1270" spans="1:12" ht="19.5" customHeight="1" thickBot="1" x14ac:dyDescent="0.3">
      <c r="A1270" s="553"/>
      <c r="B1270" s="555"/>
      <c r="C1270" s="41">
        <v>31201522</v>
      </c>
      <c r="D1270" s="42" t="s">
        <v>208</v>
      </c>
      <c r="E1270" s="42" t="s">
        <v>147</v>
      </c>
      <c r="F1270" s="42">
        <v>10</v>
      </c>
      <c r="G1270" s="70">
        <v>506.92</v>
      </c>
      <c r="H1270" s="70">
        <f t="shared" si="46"/>
        <v>5069.2</v>
      </c>
      <c r="I1270" s="269" t="s">
        <v>228</v>
      </c>
    </row>
    <row r="1271" spans="1:12" ht="16.5" thickBot="1" x14ac:dyDescent="0.3">
      <c r="A1271" s="553"/>
      <c r="B1271" s="555"/>
      <c r="C1271" s="130">
        <v>21101803</v>
      </c>
      <c r="D1271" s="132" t="s">
        <v>241</v>
      </c>
      <c r="E1271" s="132" t="s">
        <v>44</v>
      </c>
      <c r="F1271" s="42">
        <v>163</v>
      </c>
      <c r="G1271" s="70">
        <v>270</v>
      </c>
      <c r="H1271" s="70">
        <f t="shared" si="46"/>
        <v>44010</v>
      </c>
      <c r="I1271" s="269" t="s">
        <v>238</v>
      </c>
    </row>
    <row r="1272" spans="1:12" s="117" customFormat="1" ht="13.5" customHeight="1" thickBot="1" x14ac:dyDescent="0.25">
      <c r="A1272" s="553"/>
      <c r="B1272" s="555"/>
      <c r="C1272" s="113">
        <v>40142008</v>
      </c>
      <c r="D1272" s="114" t="s">
        <v>427</v>
      </c>
      <c r="E1272" s="132" t="s">
        <v>44</v>
      </c>
      <c r="F1272" s="113">
        <v>3</v>
      </c>
      <c r="G1272" s="119">
        <v>2800</v>
      </c>
      <c r="H1272" s="70">
        <f t="shared" si="46"/>
        <v>8400</v>
      </c>
      <c r="I1272" s="269" t="s">
        <v>238</v>
      </c>
      <c r="J1272" s="116"/>
      <c r="K1272" s="116"/>
      <c r="L1272" s="116"/>
    </row>
    <row r="1273" spans="1:12" s="117" customFormat="1" ht="13.5" customHeight="1" thickBot="1" x14ac:dyDescent="0.25">
      <c r="A1273" s="553"/>
      <c r="B1273" s="555"/>
      <c r="C1273" s="113">
        <v>31201502</v>
      </c>
      <c r="D1273" s="114" t="s">
        <v>428</v>
      </c>
      <c r="E1273" s="132" t="s">
        <v>44</v>
      </c>
      <c r="F1273" s="113">
        <v>7</v>
      </c>
      <c r="G1273" s="119">
        <v>80</v>
      </c>
      <c r="H1273" s="70">
        <f t="shared" si="46"/>
        <v>560</v>
      </c>
      <c r="I1273" s="269" t="s">
        <v>238</v>
      </c>
      <c r="J1273" s="116"/>
      <c r="K1273" s="116"/>
      <c r="L1273" s="116"/>
    </row>
    <row r="1274" spans="1:12" s="117" customFormat="1" ht="13.5" customHeight="1" thickBot="1" x14ac:dyDescent="0.25">
      <c r="A1274" s="553"/>
      <c r="B1274" s="555"/>
      <c r="C1274" s="41">
        <v>31201522</v>
      </c>
      <c r="D1274" s="42" t="s">
        <v>208</v>
      </c>
      <c r="E1274" s="42" t="s">
        <v>44</v>
      </c>
      <c r="F1274" s="113">
        <v>35</v>
      </c>
      <c r="G1274" s="119">
        <v>76</v>
      </c>
      <c r="H1274" s="70">
        <f t="shared" si="46"/>
        <v>2660</v>
      </c>
      <c r="I1274" s="269" t="s">
        <v>162</v>
      </c>
      <c r="J1274" s="116"/>
      <c r="K1274" s="116"/>
      <c r="L1274" s="116"/>
    </row>
    <row r="1275" spans="1:12" s="111" customFormat="1" ht="16.5" thickBot="1" x14ac:dyDescent="0.3">
      <c r="A1275" s="553"/>
      <c r="B1275" s="555"/>
      <c r="C1275" s="41">
        <v>31201522</v>
      </c>
      <c r="D1275" s="42" t="s">
        <v>208</v>
      </c>
      <c r="E1275" s="42" t="s">
        <v>44</v>
      </c>
      <c r="F1275" s="131">
        <v>21</v>
      </c>
      <c r="G1275" s="112">
        <v>200</v>
      </c>
      <c r="H1275" s="70">
        <f t="shared" si="46"/>
        <v>4200</v>
      </c>
      <c r="I1275" s="269" t="s">
        <v>162</v>
      </c>
    </row>
    <row r="1276" spans="1:12" ht="32.25" thickBot="1" x14ac:dyDescent="0.3">
      <c r="A1276" s="553"/>
      <c r="B1276" s="556"/>
      <c r="C1276" s="65"/>
      <c r="D1276" s="65"/>
      <c r="E1276" s="441"/>
      <c r="F1276" s="66"/>
      <c r="G1276" s="71" t="s">
        <v>46</v>
      </c>
      <c r="H1276" s="367">
        <f>SUM(H1261:H1275)</f>
        <v>88989.2</v>
      </c>
      <c r="I1276" s="273"/>
    </row>
    <row r="1279" spans="1:12" ht="16.5" thickBot="1" x14ac:dyDescent="0.3"/>
    <row r="1280" spans="1:12" ht="48" thickBot="1" x14ac:dyDescent="0.3">
      <c r="A1280" s="26" t="s">
        <v>15</v>
      </c>
      <c r="B1280" s="26" t="s">
        <v>16</v>
      </c>
      <c r="C1280" s="27" t="s">
        <v>17</v>
      </c>
      <c r="D1280" s="28" t="s">
        <v>18</v>
      </c>
      <c r="E1280" s="28" t="s">
        <v>19</v>
      </c>
      <c r="F1280" s="28" t="s">
        <v>20</v>
      </c>
      <c r="G1280" s="28" t="s">
        <v>21</v>
      </c>
      <c r="H1280" s="28" t="s">
        <v>22</v>
      </c>
    </row>
    <row r="1281" spans="1:9" ht="48" thickBot="1" x14ac:dyDescent="0.3">
      <c r="A1281" s="543">
        <v>67</v>
      </c>
      <c r="B1281" s="544">
        <v>39</v>
      </c>
      <c r="C1281" s="30" t="s">
        <v>213</v>
      </c>
      <c r="D1281" s="31" t="s">
        <v>214</v>
      </c>
      <c r="E1281" s="31" t="s">
        <v>54</v>
      </c>
      <c r="F1281" s="31" t="s">
        <v>55</v>
      </c>
      <c r="G1281" s="31" t="s">
        <v>52</v>
      </c>
      <c r="H1281" s="31"/>
    </row>
    <row r="1282" spans="1:9" ht="33" thickTop="1" thickBot="1" x14ac:dyDescent="0.3">
      <c r="A1282" s="553"/>
      <c r="B1282" s="555"/>
      <c r="C1282" s="549" t="s">
        <v>27</v>
      </c>
      <c r="D1282" s="33" t="s">
        <v>28</v>
      </c>
      <c r="E1282" s="34">
        <v>44658</v>
      </c>
      <c r="F1282" s="549" t="s">
        <v>29</v>
      </c>
      <c r="G1282" s="33" t="s">
        <v>30</v>
      </c>
      <c r="H1282" s="31" t="s">
        <v>31</v>
      </c>
    </row>
    <row r="1283" spans="1:9" ht="20.25" customHeight="1" thickTop="1" thickBot="1" x14ac:dyDescent="0.3">
      <c r="A1283" s="553"/>
      <c r="B1283" s="555"/>
      <c r="C1283" s="550"/>
      <c r="D1283" s="33" t="s">
        <v>32</v>
      </c>
      <c r="E1283" s="31">
        <v>2</v>
      </c>
      <c r="F1283" s="550"/>
      <c r="G1283" s="33" t="s">
        <v>33</v>
      </c>
      <c r="H1283" s="69" t="s">
        <v>34</v>
      </c>
    </row>
    <row r="1284" spans="1:9" ht="20.25" customHeight="1" thickTop="1" thickBot="1" x14ac:dyDescent="0.3">
      <c r="A1284" s="553"/>
      <c r="B1284" s="555"/>
      <c r="C1284" s="550"/>
      <c r="D1284" s="33" t="s">
        <v>35</v>
      </c>
      <c r="E1284" s="34">
        <v>44665</v>
      </c>
      <c r="F1284" s="550"/>
      <c r="G1284" s="33" t="s">
        <v>36</v>
      </c>
      <c r="H1284" s="69" t="s">
        <v>34</v>
      </c>
    </row>
    <row r="1285" spans="1:9" ht="20.25" customHeight="1" thickTop="1" thickBot="1" x14ac:dyDescent="0.3">
      <c r="A1285" s="553"/>
      <c r="B1285" s="555"/>
      <c r="C1285" s="551"/>
      <c r="D1285" s="33" t="s">
        <v>32</v>
      </c>
      <c r="E1285" s="31">
        <v>2</v>
      </c>
      <c r="F1285" s="551"/>
      <c r="G1285" s="33" t="s">
        <v>37</v>
      </c>
      <c r="H1285" s="69" t="s">
        <v>34</v>
      </c>
    </row>
    <row r="1286" spans="1:9" ht="20.25" customHeight="1" thickTop="1" thickBot="1" x14ac:dyDescent="0.3">
      <c r="A1286" s="553"/>
      <c r="B1286" s="555"/>
      <c r="C1286" s="57"/>
      <c r="D1286" s="57"/>
      <c r="E1286" s="437"/>
      <c r="F1286" s="57"/>
      <c r="G1286" s="57"/>
      <c r="H1286" s="57"/>
    </row>
    <row r="1287" spans="1:9" ht="33" thickTop="1" thickBot="1" x14ac:dyDescent="0.3">
      <c r="A1287" s="553"/>
      <c r="B1287" s="555"/>
      <c r="C1287" s="37" t="s">
        <v>38</v>
      </c>
      <c r="D1287" s="38" t="s">
        <v>39</v>
      </c>
      <c r="E1287" s="38" t="s">
        <v>40</v>
      </c>
      <c r="F1287" s="38" t="s">
        <v>41</v>
      </c>
      <c r="G1287" s="38" t="s">
        <v>42</v>
      </c>
      <c r="H1287" s="38" t="s">
        <v>43</v>
      </c>
    </row>
    <row r="1288" spans="1:9" ht="19.5" customHeight="1" thickTop="1" thickBot="1" x14ac:dyDescent="0.3">
      <c r="A1288" s="553"/>
      <c r="B1288" s="555"/>
      <c r="C1288" s="41">
        <v>46181504</v>
      </c>
      <c r="D1288" s="42" t="s">
        <v>215</v>
      </c>
      <c r="E1288" s="42" t="s">
        <v>78</v>
      </c>
      <c r="F1288" s="42">
        <v>1</v>
      </c>
      <c r="G1288" s="70">
        <v>5000</v>
      </c>
      <c r="H1288" s="70">
        <f>F1288*G1288</f>
        <v>5000</v>
      </c>
      <c r="I1288" s="269" t="s">
        <v>45</v>
      </c>
    </row>
    <row r="1289" spans="1:9" ht="19.5" customHeight="1" thickBot="1" x14ac:dyDescent="0.3">
      <c r="A1289" s="553"/>
      <c r="B1289" s="555"/>
      <c r="C1289" s="190">
        <v>46181504</v>
      </c>
      <c r="D1289" s="106" t="s">
        <v>215</v>
      </c>
      <c r="E1289" s="106" t="s">
        <v>78</v>
      </c>
      <c r="F1289" s="106">
        <v>12</v>
      </c>
      <c r="G1289" s="197">
        <v>300</v>
      </c>
      <c r="H1289" s="70">
        <f t="shared" ref="H1289:H1294" si="47">F1289*G1289</f>
        <v>3600</v>
      </c>
      <c r="I1289" s="269" t="s">
        <v>228</v>
      </c>
    </row>
    <row r="1290" spans="1:9" ht="19.5" customHeight="1" thickBot="1" x14ac:dyDescent="0.3">
      <c r="A1290" s="553"/>
      <c r="B1290" s="555"/>
      <c r="C1290" s="259">
        <v>46181503</v>
      </c>
      <c r="D1290" s="336" t="s">
        <v>275</v>
      </c>
      <c r="E1290" s="165" t="s">
        <v>44</v>
      </c>
      <c r="F1290" s="97">
        <v>8</v>
      </c>
      <c r="G1290" s="98">
        <v>1000</v>
      </c>
      <c r="H1290" s="70">
        <f t="shared" si="47"/>
        <v>8000</v>
      </c>
      <c r="I1290" s="269" t="s">
        <v>238</v>
      </c>
    </row>
    <row r="1291" spans="1:9" ht="19.5" customHeight="1" thickBot="1" x14ac:dyDescent="0.3">
      <c r="A1291" s="553"/>
      <c r="B1291" s="555"/>
      <c r="C1291" s="259">
        <v>46171501</v>
      </c>
      <c r="D1291" s="336" t="s">
        <v>429</v>
      </c>
      <c r="E1291" s="165" t="s">
        <v>267</v>
      </c>
      <c r="F1291" s="97">
        <v>10</v>
      </c>
      <c r="G1291" s="98">
        <v>870</v>
      </c>
      <c r="H1291" s="70">
        <f t="shared" si="47"/>
        <v>8700</v>
      </c>
      <c r="I1291" s="269" t="s">
        <v>238</v>
      </c>
    </row>
    <row r="1292" spans="1:9" s="152" customFormat="1" ht="16.5" thickBot="1" x14ac:dyDescent="0.3">
      <c r="A1292" s="553"/>
      <c r="B1292" s="555"/>
      <c r="C1292" s="185">
        <v>39121308</v>
      </c>
      <c r="D1292" s="154" t="s">
        <v>259</v>
      </c>
      <c r="E1292" s="155" t="s">
        <v>44</v>
      </c>
      <c r="F1292" s="155">
        <v>10</v>
      </c>
      <c r="G1292" s="183">
        <v>180</v>
      </c>
      <c r="H1292" s="70">
        <f t="shared" si="47"/>
        <v>1800</v>
      </c>
      <c r="I1292" s="269" t="s">
        <v>238</v>
      </c>
    </row>
    <row r="1293" spans="1:9" s="318" customFormat="1" ht="16.5" thickBot="1" x14ac:dyDescent="0.3">
      <c r="A1293" s="553"/>
      <c r="B1293" s="555"/>
      <c r="C1293" s="259">
        <v>46181503</v>
      </c>
      <c r="D1293" s="336" t="s">
        <v>275</v>
      </c>
      <c r="E1293" s="165" t="s">
        <v>44</v>
      </c>
      <c r="F1293" s="155">
        <v>20</v>
      </c>
      <c r="G1293" s="183">
        <v>1500</v>
      </c>
      <c r="H1293" s="70">
        <f t="shared" si="47"/>
        <v>30000</v>
      </c>
      <c r="I1293" s="269" t="s">
        <v>162</v>
      </c>
    </row>
    <row r="1294" spans="1:9" s="318" customFormat="1" ht="16.5" thickBot="1" x14ac:dyDescent="0.3">
      <c r="A1294" s="553"/>
      <c r="B1294" s="555"/>
      <c r="C1294" s="259">
        <v>46181503</v>
      </c>
      <c r="D1294" s="336" t="s">
        <v>275</v>
      </c>
      <c r="E1294" s="165" t="s">
        <v>44</v>
      </c>
      <c r="F1294" s="165">
        <v>20</v>
      </c>
      <c r="G1294" s="313">
        <v>2500</v>
      </c>
      <c r="H1294" s="70">
        <f t="shared" si="47"/>
        <v>50000</v>
      </c>
      <c r="I1294" s="269" t="s">
        <v>162</v>
      </c>
    </row>
    <row r="1295" spans="1:9" ht="32.25" thickBot="1" x14ac:dyDescent="0.3">
      <c r="A1295" s="554"/>
      <c r="B1295" s="556"/>
      <c r="C1295" s="188"/>
      <c r="D1295" s="188"/>
      <c r="E1295" s="444"/>
      <c r="F1295" s="194"/>
      <c r="G1295" s="198" t="s">
        <v>46</v>
      </c>
      <c r="H1295" s="368">
        <f>SUM(H1288:H1294)</f>
        <v>107100</v>
      </c>
    </row>
    <row r="1296" spans="1:9" s="111" customFormat="1" ht="16.5" thickBot="1" x14ac:dyDescent="0.3">
      <c r="E1296" s="448"/>
      <c r="G1296" s="288"/>
      <c r="H1296" s="288"/>
      <c r="I1296" s="273"/>
    </row>
    <row r="1297" spans="1:9" ht="48" thickBot="1" x14ac:dyDescent="0.3">
      <c r="A1297" s="26" t="s">
        <v>15</v>
      </c>
      <c r="B1297" s="26" t="s">
        <v>16</v>
      </c>
      <c r="C1297" s="27" t="s">
        <v>17</v>
      </c>
      <c r="D1297" s="28" t="s">
        <v>18</v>
      </c>
      <c r="E1297" s="28" t="s">
        <v>19</v>
      </c>
      <c r="F1297" s="28" t="s">
        <v>20</v>
      </c>
      <c r="G1297" s="28" t="s">
        <v>21</v>
      </c>
      <c r="H1297" s="28" t="s">
        <v>22</v>
      </c>
    </row>
    <row r="1298" spans="1:9" ht="32.25" thickBot="1" x14ac:dyDescent="0.3">
      <c r="A1298" s="543">
        <v>68</v>
      </c>
      <c r="B1298" s="544">
        <v>61</v>
      </c>
      <c r="C1298" s="30" t="s">
        <v>216</v>
      </c>
      <c r="D1298" s="31" t="s">
        <v>217</v>
      </c>
      <c r="E1298" s="31" t="s">
        <v>54</v>
      </c>
      <c r="F1298" s="31" t="s">
        <v>25</v>
      </c>
      <c r="G1298" s="31" t="s">
        <v>26</v>
      </c>
      <c r="H1298" s="31"/>
    </row>
    <row r="1299" spans="1:9" ht="33" thickTop="1" thickBot="1" x14ac:dyDescent="0.3">
      <c r="A1299" s="553"/>
      <c r="B1299" s="555"/>
      <c r="C1299" s="549" t="s">
        <v>27</v>
      </c>
      <c r="D1299" s="33" t="s">
        <v>28</v>
      </c>
      <c r="E1299" s="34">
        <v>44900</v>
      </c>
      <c r="F1299" s="549" t="s">
        <v>29</v>
      </c>
      <c r="G1299" s="33" t="s">
        <v>30</v>
      </c>
      <c r="H1299" s="31" t="s">
        <v>31</v>
      </c>
    </row>
    <row r="1300" spans="1:9" ht="20.25" customHeight="1" thickTop="1" thickBot="1" x14ac:dyDescent="0.3">
      <c r="A1300" s="553"/>
      <c r="B1300" s="555"/>
      <c r="C1300" s="550"/>
      <c r="D1300" s="33" t="s">
        <v>32</v>
      </c>
      <c r="E1300" s="31">
        <v>4</v>
      </c>
      <c r="F1300" s="550"/>
      <c r="G1300" s="33" t="s">
        <v>33</v>
      </c>
      <c r="H1300" s="69" t="s">
        <v>34</v>
      </c>
    </row>
    <row r="1301" spans="1:9" ht="20.25" customHeight="1" thickTop="1" thickBot="1" x14ac:dyDescent="0.3">
      <c r="A1301" s="553"/>
      <c r="B1301" s="555"/>
      <c r="C1301" s="550"/>
      <c r="D1301" s="33" t="s">
        <v>35</v>
      </c>
      <c r="E1301" s="34">
        <v>44907</v>
      </c>
      <c r="F1301" s="550"/>
      <c r="G1301" s="33" t="s">
        <v>36</v>
      </c>
      <c r="H1301" s="69" t="s">
        <v>34</v>
      </c>
    </row>
    <row r="1302" spans="1:9" ht="20.25" customHeight="1" thickTop="1" thickBot="1" x14ac:dyDescent="0.3">
      <c r="A1302" s="553"/>
      <c r="B1302" s="555"/>
      <c r="C1302" s="551"/>
      <c r="D1302" s="33" t="s">
        <v>32</v>
      </c>
      <c r="E1302" s="31">
        <v>4</v>
      </c>
      <c r="F1302" s="551"/>
      <c r="G1302" s="33" t="s">
        <v>37</v>
      </c>
      <c r="H1302" s="69" t="s">
        <v>34</v>
      </c>
    </row>
    <row r="1303" spans="1:9" ht="20.25" customHeight="1" thickTop="1" thickBot="1" x14ac:dyDescent="0.3">
      <c r="A1303" s="553"/>
      <c r="B1303" s="555"/>
      <c r="C1303" s="57"/>
      <c r="D1303" s="57"/>
      <c r="E1303" s="437"/>
      <c r="F1303" s="57"/>
      <c r="G1303" s="57"/>
      <c r="H1303" s="57"/>
    </row>
    <row r="1304" spans="1:9" ht="33" thickTop="1" thickBot="1" x14ac:dyDescent="0.3">
      <c r="A1304" s="553"/>
      <c r="B1304" s="555"/>
      <c r="C1304" s="37" t="s">
        <v>38</v>
      </c>
      <c r="D1304" s="38" t="s">
        <v>39</v>
      </c>
      <c r="E1304" s="38" t="s">
        <v>40</v>
      </c>
      <c r="F1304" s="38" t="s">
        <v>41</v>
      </c>
      <c r="G1304" s="38" t="s">
        <v>42</v>
      </c>
      <c r="H1304" s="38" t="s">
        <v>43</v>
      </c>
    </row>
    <row r="1305" spans="1:9" ht="20.25" customHeight="1" thickTop="1" thickBot="1" x14ac:dyDescent="0.3">
      <c r="A1305" s="553"/>
      <c r="B1305" s="555"/>
      <c r="C1305" s="41">
        <v>56101602</v>
      </c>
      <c r="D1305" s="42" t="s">
        <v>430</v>
      </c>
      <c r="E1305" s="42" t="s">
        <v>44</v>
      </c>
      <c r="F1305" s="42">
        <v>11</v>
      </c>
      <c r="G1305" s="70">
        <v>1600</v>
      </c>
      <c r="H1305" s="70">
        <f>F1305*G1305</f>
        <v>17600</v>
      </c>
      <c r="I1305" s="269" t="s">
        <v>45</v>
      </c>
    </row>
    <row r="1306" spans="1:9" ht="20.25" customHeight="1" thickBot="1" x14ac:dyDescent="0.3">
      <c r="A1306" s="553"/>
      <c r="B1306" s="555"/>
      <c r="C1306" s="108">
        <v>56112102</v>
      </c>
      <c r="D1306" s="42" t="s">
        <v>220</v>
      </c>
      <c r="E1306" s="42" t="s">
        <v>44</v>
      </c>
      <c r="F1306" s="42">
        <v>2</v>
      </c>
      <c r="G1306" s="70">
        <v>11000</v>
      </c>
      <c r="H1306" s="70">
        <f t="shared" ref="H1306:H1317" si="48">F1306*G1306</f>
        <v>22000</v>
      </c>
      <c r="I1306" s="269" t="s">
        <v>45</v>
      </c>
    </row>
    <row r="1307" spans="1:9" ht="20.25" customHeight="1" thickBot="1" x14ac:dyDescent="0.3">
      <c r="A1307" s="553"/>
      <c r="B1307" s="555"/>
      <c r="C1307" s="41">
        <v>56101529</v>
      </c>
      <c r="D1307" s="42" t="s">
        <v>221</v>
      </c>
      <c r="E1307" s="42" t="s">
        <v>44</v>
      </c>
      <c r="F1307" s="42">
        <v>13</v>
      </c>
      <c r="G1307" s="70">
        <v>600</v>
      </c>
      <c r="H1307" s="70">
        <f t="shared" si="48"/>
        <v>7800</v>
      </c>
      <c r="I1307" s="269" t="s">
        <v>45</v>
      </c>
    </row>
    <row r="1308" spans="1:9" ht="20.25" customHeight="1" thickBot="1" x14ac:dyDescent="0.3">
      <c r="A1308" s="553"/>
      <c r="B1308" s="555"/>
      <c r="C1308" s="41">
        <v>44111607</v>
      </c>
      <c r="D1308" s="42" t="s">
        <v>218</v>
      </c>
      <c r="E1308" s="42" t="s">
        <v>44</v>
      </c>
      <c r="F1308" s="42">
        <v>3</v>
      </c>
      <c r="G1308" s="70">
        <v>14000</v>
      </c>
      <c r="H1308" s="70">
        <f t="shared" si="48"/>
        <v>42000</v>
      </c>
      <c r="I1308" s="269" t="s">
        <v>45</v>
      </c>
    </row>
    <row r="1309" spans="1:9" ht="20.25" customHeight="1" thickBot="1" x14ac:dyDescent="0.3">
      <c r="A1309" s="553"/>
      <c r="B1309" s="555"/>
      <c r="C1309" s="41">
        <v>44101501</v>
      </c>
      <c r="D1309" s="42" t="s">
        <v>431</v>
      </c>
      <c r="E1309" s="42" t="s">
        <v>44</v>
      </c>
      <c r="F1309" s="42">
        <v>1</v>
      </c>
      <c r="G1309" s="70">
        <v>50025</v>
      </c>
      <c r="H1309" s="70">
        <f t="shared" si="48"/>
        <v>50025</v>
      </c>
      <c r="I1309" s="269" t="s">
        <v>45</v>
      </c>
    </row>
    <row r="1310" spans="1:9" ht="20.25" customHeight="1" thickBot="1" x14ac:dyDescent="0.3">
      <c r="A1310" s="553"/>
      <c r="B1310" s="555"/>
      <c r="C1310" s="41">
        <v>24112405</v>
      </c>
      <c r="D1310" s="42" t="s">
        <v>432</v>
      </c>
      <c r="E1310" s="42" t="s">
        <v>44</v>
      </c>
      <c r="F1310" s="42">
        <v>2</v>
      </c>
      <c r="G1310" s="70">
        <v>16000</v>
      </c>
      <c r="H1310" s="70">
        <f t="shared" si="48"/>
        <v>32000</v>
      </c>
      <c r="I1310" s="269" t="s">
        <v>45</v>
      </c>
    </row>
    <row r="1311" spans="1:9" ht="20.25" customHeight="1" thickBot="1" x14ac:dyDescent="0.3">
      <c r="A1311" s="553"/>
      <c r="B1311" s="555"/>
      <c r="C1311" s="108">
        <v>43202105</v>
      </c>
      <c r="D1311" s="42" t="s">
        <v>433</v>
      </c>
      <c r="E1311" s="42" t="s">
        <v>44</v>
      </c>
      <c r="F1311" s="42">
        <v>3</v>
      </c>
      <c r="G1311" s="70">
        <v>9500</v>
      </c>
      <c r="H1311" s="70">
        <f t="shared" si="48"/>
        <v>28500</v>
      </c>
      <c r="I1311" s="269" t="s">
        <v>322</v>
      </c>
    </row>
    <row r="1312" spans="1:9" ht="20.25" customHeight="1" thickBot="1" x14ac:dyDescent="0.3">
      <c r="A1312" s="553"/>
      <c r="B1312" s="555"/>
      <c r="C1312" s="108">
        <v>56112104</v>
      </c>
      <c r="D1312" s="42" t="s">
        <v>219</v>
      </c>
      <c r="E1312" s="42" t="s">
        <v>44</v>
      </c>
      <c r="F1312" s="42">
        <v>1</v>
      </c>
      <c r="G1312" s="70">
        <v>20000</v>
      </c>
      <c r="H1312" s="70">
        <f t="shared" si="48"/>
        <v>20000</v>
      </c>
      <c r="I1312" s="269" t="s">
        <v>322</v>
      </c>
    </row>
    <row r="1313" spans="1:9" ht="19.5" customHeight="1" thickBot="1" x14ac:dyDescent="0.3">
      <c r="A1313" s="553"/>
      <c r="B1313" s="555"/>
      <c r="C1313" s="108">
        <v>56112104</v>
      </c>
      <c r="D1313" s="42" t="s">
        <v>219</v>
      </c>
      <c r="E1313" s="42" t="s">
        <v>44</v>
      </c>
      <c r="F1313" s="42">
        <v>2</v>
      </c>
      <c r="G1313" s="70">
        <v>18000</v>
      </c>
      <c r="H1313" s="70">
        <f t="shared" si="48"/>
        <v>36000</v>
      </c>
      <c r="I1313" s="269" t="s">
        <v>322</v>
      </c>
    </row>
    <row r="1314" spans="1:9" ht="19.5" customHeight="1" thickBot="1" x14ac:dyDescent="0.3">
      <c r="A1314" s="553"/>
      <c r="B1314" s="555"/>
      <c r="C1314" s="41">
        <v>56101602</v>
      </c>
      <c r="D1314" s="42" t="s">
        <v>430</v>
      </c>
      <c r="E1314" s="42" t="s">
        <v>44</v>
      </c>
      <c r="F1314" s="42">
        <v>20</v>
      </c>
      <c r="G1314" s="70">
        <v>800</v>
      </c>
      <c r="H1314" s="70">
        <f t="shared" si="48"/>
        <v>16000</v>
      </c>
      <c r="I1314" s="269" t="s">
        <v>238</v>
      </c>
    </row>
    <row r="1315" spans="1:9" ht="19.5" customHeight="1" thickBot="1" x14ac:dyDescent="0.3">
      <c r="A1315" s="553"/>
      <c r="B1315" s="555"/>
      <c r="C1315" s="108">
        <v>56112104</v>
      </c>
      <c r="D1315" s="42" t="s">
        <v>219</v>
      </c>
      <c r="E1315" s="42" t="s">
        <v>44</v>
      </c>
      <c r="F1315" s="42">
        <v>12</v>
      </c>
      <c r="G1315" s="70">
        <v>12000</v>
      </c>
      <c r="H1315" s="70">
        <f t="shared" si="48"/>
        <v>144000</v>
      </c>
      <c r="I1315" s="269" t="s">
        <v>162</v>
      </c>
    </row>
    <row r="1316" spans="1:9" ht="19.5" customHeight="1" thickBot="1" x14ac:dyDescent="0.3">
      <c r="A1316" s="553"/>
      <c r="B1316" s="555"/>
      <c r="C1316" s="113">
        <v>56101703</v>
      </c>
      <c r="D1316" s="114" t="s">
        <v>276</v>
      </c>
      <c r="E1316" s="149" t="s">
        <v>267</v>
      </c>
      <c r="F1316" s="42">
        <v>8</v>
      </c>
      <c r="G1316" s="70">
        <v>8000</v>
      </c>
      <c r="H1316" s="70">
        <f t="shared" si="48"/>
        <v>64000</v>
      </c>
      <c r="I1316" s="269" t="s">
        <v>162</v>
      </c>
    </row>
    <row r="1317" spans="1:9" s="152" customFormat="1" ht="16.5" thickBot="1" x14ac:dyDescent="0.3">
      <c r="A1317" s="553"/>
      <c r="B1317" s="555"/>
      <c r="C1317" s="108">
        <v>56112102</v>
      </c>
      <c r="D1317" s="42" t="s">
        <v>220</v>
      </c>
      <c r="E1317" s="42" t="s">
        <v>44</v>
      </c>
      <c r="F1317" s="149">
        <v>5</v>
      </c>
      <c r="G1317" s="179">
        <v>4600</v>
      </c>
      <c r="H1317" s="70">
        <f t="shared" si="48"/>
        <v>23000</v>
      </c>
      <c r="I1317" s="150" t="s">
        <v>281</v>
      </c>
    </row>
    <row r="1318" spans="1:9" ht="32.25" thickBot="1" x14ac:dyDescent="0.3">
      <c r="A1318" s="554"/>
      <c r="B1318" s="556"/>
      <c r="C1318" s="65"/>
      <c r="D1318" s="65"/>
      <c r="E1318" s="441"/>
      <c r="F1318" s="66"/>
      <c r="G1318" s="71" t="s">
        <v>46</v>
      </c>
      <c r="H1318" s="367">
        <f>SUM(H1305:H1317)</f>
        <v>502925</v>
      </c>
    </row>
    <row r="1319" spans="1:9" ht="16.5" thickBot="1" x14ac:dyDescent="0.3"/>
    <row r="1320" spans="1:9" ht="48" thickBot="1" x14ac:dyDescent="0.3">
      <c r="A1320" s="26" t="s">
        <v>15</v>
      </c>
      <c r="B1320" s="26" t="s">
        <v>16</v>
      </c>
      <c r="C1320" s="27" t="s">
        <v>17</v>
      </c>
      <c r="D1320" s="28" t="s">
        <v>18</v>
      </c>
      <c r="E1320" s="28" t="s">
        <v>19</v>
      </c>
      <c r="F1320" s="28" t="s">
        <v>20</v>
      </c>
      <c r="G1320" s="28" t="s">
        <v>21</v>
      </c>
      <c r="H1320" s="28" t="s">
        <v>22</v>
      </c>
    </row>
    <row r="1321" spans="1:9" ht="63.75" thickBot="1" x14ac:dyDescent="0.3">
      <c r="A1321" s="543">
        <v>69</v>
      </c>
      <c r="B1321" s="544">
        <v>61</v>
      </c>
      <c r="C1321" s="30" t="s">
        <v>222</v>
      </c>
      <c r="D1321" s="31" t="s">
        <v>223</v>
      </c>
      <c r="E1321" s="31" t="s">
        <v>54</v>
      </c>
      <c r="F1321" s="31" t="s">
        <v>57</v>
      </c>
      <c r="G1321" s="31" t="s">
        <v>26</v>
      </c>
      <c r="H1321" s="31"/>
    </row>
    <row r="1322" spans="1:9" ht="33" thickTop="1" thickBot="1" x14ac:dyDescent="0.3">
      <c r="A1322" s="553"/>
      <c r="B1322" s="555"/>
      <c r="C1322" s="549" t="s">
        <v>27</v>
      </c>
      <c r="D1322" s="33" t="s">
        <v>28</v>
      </c>
      <c r="E1322" s="34">
        <v>44798</v>
      </c>
      <c r="F1322" s="549" t="s">
        <v>29</v>
      </c>
      <c r="G1322" s="33" t="s">
        <v>30</v>
      </c>
      <c r="H1322" s="31" t="s">
        <v>31</v>
      </c>
    </row>
    <row r="1323" spans="1:9" ht="20.25" customHeight="1" thickTop="1" thickBot="1" x14ac:dyDescent="0.3">
      <c r="A1323" s="553"/>
      <c r="B1323" s="555"/>
      <c r="C1323" s="550"/>
      <c r="D1323" s="33" t="s">
        <v>32</v>
      </c>
      <c r="E1323" s="31">
        <v>3</v>
      </c>
      <c r="F1323" s="550"/>
      <c r="G1323" s="33" t="s">
        <v>33</v>
      </c>
      <c r="H1323" s="69" t="s">
        <v>34</v>
      </c>
    </row>
    <row r="1324" spans="1:9" ht="20.25" customHeight="1" thickTop="1" thickBot="1" x14ac:dyDescent="0.3">
      <c r="A1324" s="553"/>
      <c r="B1324" s="555"/>
      <c r="C1324" s="550"/>
      <c r="D1324" s="33" t="s">
        <v>35</v>
      </c>
      <c r="E1324" s="34">
        <v>44833</v>
      </c>
      <c r="F1324" s="550"/>
      <c r="G1324" s="33" t="s">
        <v>36</v>
      </c>
      <c r="H1324" s="69" t="s">
        <v>34</v>
      </c>
    </row>
    <row r="1325" spans="1:9" ht="20.25" customHeight="1" thickTop="1" thickBot="1" x14ac:dyDescent="0.3">
      <c r="A1325" s="553"/>
      <c r="B1325" s="555"/>
      <c r="C1325" s="551"/>
      <c r="D1325" s="33" t="s">
        <v>32</v>
      </c>
      <c r="E1325" s="31">
        <v>3</v>
      </c>
      <c r="F1325" s="551"/>
      <c r="G1325" s="33" t="s">
        <v>37</v>
      </c>
      <c r="H1325" s="69" t="s">
        <v>34</v>
      </c>
    </row>
    <row r="1326" spans="1:9" ht="20.25" customHeight="1" thickTop="1" thickBot="1" x14ac:dyDescent="0.3">
      <c r="A1326" s="553"/>
      <c r="B1326" s="555"/>
      <c r="C1326" s="57"/>
      <c r="D1326" s="57"/>
      <c r="E1326" s="437"/>
      <c r="F1326" s="57"/>
      <c r="G1326" s="57"/>
      <c r="H1326" s="57"/>
    </row>
    <row r="1327" spans="1:9" ht="33" thickTop="1" thickBot="1" x14ac:dyDescent="0.3">
      <c r="A1327" s="553"/>
      <c r="B1327" s="555"/>
      <c r="C1327" s="37" t="s">
        <v>38</v>
      </c>
      <c r="D1327" s="38" t="s">
        <v>39</v>
      </c>
      <c r="E1327" s="38" t="s">
        <v>40</v>
      </c>
      <c r="F1327" s="38" t="s">
        <v>41</v>
      </c>
      <c r="G1327" s="38" t="s">
        <v>42</v>
      </c>
      <c r="H1327" s="38" t="s">
        <v>43</v>
      </c>
    </row>
    <row r="1328" spans="1:9" ht="20.25" customHeight="1" thickTop="1" thickBot="1" x14ac:dyDescent="0.3">
      <c r="A1328" s="553"/>
      <c r="B1328" s="555"/>
      <c r="C1328" s="41">
        <v>43211507</v>
      </c>
      <c r="D1328" s="42" t="s">
        <v>224</v>
      </c>
      <c r="E1328" s="42" t="s">
        <v>44</v>
      </c>
      <c r="F1328" s="42">
        <v>1</v>
      </c>
      <c r="G1328" s="70">
        <v>275000</v>
      </c>
      <c r="H1328" s="70">
        <f>F1328*G1328</f>
        <v>275000</v>
      </c>
      <c r="I1328" s="269" t="s">
        <v>407</v>
      </c>
    </row>
    <row r="1329" spans="1:12" ht="20.25" customHeight="1" thickBot="1" x14ac:dyDescent="0.3">
      <c r="A1329" s="553"/>
      <c r="B1329" s="555"/>
      <c r="C1329" s="41">
        <v>43211507</v>
      </c>
      <c r="D1329" s="42" t="s">
        <v>224</v>
      </c>
      <c r="E1329" s="42" t="s">
        <v>44</v>
      </c>
      <c r="F1329" s="42">
        <v>20</v>
      </c>
      <c r="G1329" s="70">
        <v>50000</v>
      </c>
      <c r="H1329" s="70">
        <f t="shared" ref="H1329:H1335" si="49">F1329*G1329</f>
        <v>1000000</v>
      </c>
      <c r="I1329" s="269" t="s">
        <v>329</v>
      </c>
    </row>
    <row r="1330" spans="1:12" ht="20.25" customHeight="1" thickBot="1" x14ac:dyDescent="0.3">
      <c r="A1330" s="553"/>
      <c r="B1330" s="555"/>
      <c r="C1330" s="41">
        <v>43211507</v>
      </c>
      <c r="D1330" s="42" t="s">
        <v>224</v>
      </c>
      <c r="E1330" s="42" t="s">
        <v>44</v>
      </c>
      <c r="F1330" s="42">
        <v>2</v>
      </c>
      <c r="G1330" s="70">
        <v>50000</v>
      </c>
      <c r="H1330" s="70">
        <f t="shared" si="49"/>
        <v>100000</v>
      </c>
      <c r="I1330" s="269" t="s">
        <v>228</v>
      </c>
    </row>
    <row r="1331" spans="1:12" ht="20.25" customHeight="1" thickBot="1" x14ac:dyDescent="0.3">
      <c r="A1331" s="553"/>
      <c r="B1331" s="555"/>
      <c r="C1331" s="41">
        <v>43211508</v>
      </c>
      <c r="D1331" s="42" t="s">
        <v>225</v>
      </c>
      <c r="E1331" s="42" t="s">
        <v>44</v>
      </c>
      <c r="F1331" s="42">
        <v>3</v>
      </c>
      <c r="G1331" s="70">
        <v>60000</v>
      </c>
      <c r="H1331" s="70">
        <f t="shared" si="49"/>
        <v>180000</v>
      </c>
      <c r="I1331" s="269" t="s">
        <v>238</v>
      </c>
    </row>
    <row r="1332" spans="1:12" ht="20.25" customHeight="1" thickBot="1" x14ac:dyDescent="0.3">
      <c r="A1332" s="553"/>
      <c r="B1332" s="555"/>
      <c r="C1332" s="130">
        <v>43212110</v>
      </c>
      <c r="D1332" s="131" t="s">
        <v>265</v>
      </c>
      <c r="E1332" s="131" t="s">
        <v>44</v>
      </c>
      <c r="F1332" s="42">
        <v>2</v>
      </c>
      <c r="G1332" s="70">
        <v>25000</v>
      </c>
      <c r="H1332" s="70">
        <f t="shared" si="49"/>
        <v>50000</v>
      </c>
      <c r="I1332" s="269" t="s">
        <v>238</v>
      </c>
    </row>
    <row r="1333" spans="1:12" ht="20.25" customHeight="1" thickBot="1" x14ac:dyDescent="0.3">
      <c r="A1333" s="553"/>
      <c r="B1333" s="555"/>
      <c r="C1333" s="41">
        <v>43211507</v>
      </c>
      <c r="D1333" s="42" t="s">
        <v>224</v>
      </c>
      <c r="E1333" s="42" t="s">
        <v>44</v>
      </c>
      <c r="F1333" s="42">
        <v>5</v>
      </c>
      <c r="G1333" s="70">
        <v>50000</v>
      </c>
      <c r="H1333" s="70">
        <f t="shared" si="49"/>
        <v>250000</v>
      </c>
      <c r="I1333" s="269" t="s">
        <v>162</v>
      </c>
    </row>
    <row r="1334" spans="1:12" ht="20.25" customHeight="1" thickBot="1" x14ac:dyDescent="0.3">
      <c r="A1334" s="553"/>
      <c r="B1334" s="555"/>
      <c r="C1334" s="130">
        <v>43212110</v>
      </c>
      <c r="D1334" s="131" t="s">
        <v>265</v>
      </c>
      <c r="E1334" s="131" t="s">
        <v>44</v>
      </c>
      <c r="F1334" s="42">
        <v>2</v>
      </c>
      <c r="G1334" s="70">
        <v>15000</v>
      </c>
      <c r="H1334" s="70">
        <f t="shared" si="49"/>
        <v>30000</v>
      </c>
      <c r="I1334" s="269" t="s">
        <v>162</v>
      </c>
    </row>
    <row r="1335" spans="1:12" ht="20.25" customHeight="1" thickBot="1" x14ac:dyDescent="0.3">
      <c r="A1335" s="553"/>
      <c r="B1335" s="555"/>
      <c r="C1335" s="41">
        <v>43211507</v>
      </c>
      <c r="D1335" s="42" t="s">
        <v>224</v>
      </c>
      <c r="E1335" s="42" t="s">
        <v>44</v>
      </c>
      <c r="F1335" s="42">
        <v>3</v>
      </c>
      <c r="G1335" s="70">
        <v>40000</v>
      </c>
      <c r="H1335" s="70">
        <f t="shared" si="49"/>
        <v>120000</v>
      </c>
      <c r="I1335" s="269" t="s">
        <v>281</v>
      </c>
    </row>
    <row r="1336" spans="1:12" ht="32.25" thickBot="1" x14ac:dyDescent="0.3">
      <c r="A1336" s="554"/>
      <c r="B1336" s="556"/>
      <c r="C1336" s="188"/>
      <c r="D1336" s="188"/>
      <c r="E1336" s="444"/>
      <c r="F1336" s="194"/>
      <c r="G1336" s="198" t="s">
        <v>46</v>
      </c>
      <c r="H1336" s="367">
        <f>SUM(H1328:H1335)</f>
        <v>2005000</v>
      </c>
    </row>
    <row r="1338" spans="1:12" ht="16.5" thickBot="1" x14ac:dyDescent="0.3"/>
    <row r="1339" spans="1:12" s="117" customFormat="1" ht="45.6" customHeight="1" thickBot="1" x14ac:dyDescent="0.3">
      <c r="A1339" s="26" t="s">
        <v>15</v>
      </c>
      <c r="B1339" s="26" t="s">
        <v>16</v>
      </c>
      <c r="C1339" s="121" t="s">
        <v>17</v>
      </c>
      <c r="D1339" s="121" t="s">
        <v>18</v>
      </c>
      <c r="E1339" s="121" t="s">
        <v>19</v>
      </c>
      <c r="F1339" s="121" t="s">
        <v>20</v>
      </c>
      <c r="G1339" s="121" t="s">
        <v>21</v>
      </c>
      <c r="H1339" s="121" t="s">
        <v>22</v>
      </c>
      <c r="I1339" s="274"/>
      <c r="J1339" s="116"/>
      <c r="K1339" s="116"/>
      <c r="L1339" s="116"/>
    </row>
    <row r="1340" spans="1:12" s="117" customFormat="1" ht="36" customHeight="1" thickBot="1" x14ac:dyDescent="0.3">
      <c r="A1340" s="559">
        <v>70</v>
      </c>
      <c r="B1340" s="561">
        <v>61</v>
      </c>
      <c r="C1340" s="122" t="s">
        <v>231</v>
      </c>
      <c r="D1340" s="122" t="s">
        <v>479</v>
      </c>
      <c r="E1340" s="122" t="s">
        <v>54</v>
      </c>
      <c r="F1340" s="31" t="s">
        <v>25</v>
      </c>
      <c r="G1340" s="31" t="s">
        <v>26</v>
      </c>
      <c r="H1340" s="122"/>
      <c r="I1340" s="274"/>
      <c r="J1340" s="116"/>
      <c r="K1340" s="116"/>
      <c r="L1340" s="116"/>
    </row>
    <row r="1341" spans="1:12" s="117" customFormat="1" ht="14.1" customHeight="1" thickBot="1" x14ac:dyDescent="0.3">
      <c r="A1341" s="560"/>
      <c r="B1341" s="562"/>
      <c r="C1341" s="557" t="s">
        <v>232</v>
      </c>
      <c r="D1341" s="123" t="s">
        <v>28</v>
      </c>
      <c r="E1341" s="34">
        <v>44785</v>
      </c>
      <c r="F1341" s="557" t="s">
        <v>29</v>
      </c>
      <c r="G1341" s="123" t="s">
        <v>30</v>
      </c>
      <c r="H1341" s="122" t="s">
        <v>31</v>
      </c>
      <c r="I1341" s="274"/>
      <c r="J1341" s="116"/>
      <c r="K1341" s="116"/>
      <c r="L1341" s="116"/>
    </row>
    <row r="1342" spans="1:12" s="117" customFormat="1" ht="14.1" customHeight="1" thickBot="1" x14ac:dyDescent="0.3">
      <c r="A1342" s="560"/>
      <c r="B1342" s="562"/>
      <c r="C1342" s="558"/>
      <c r="D1342" s="123" t="s">
        <v>32</v>
      </c>
      <c r="E1342" s="31">
        <v>3</v>
      </c>
      <c r="F1342" s="558"/>
      <c r="G1342" s="123" t="s">
        <v>33</v>
      </c>
      <c r="H1342" s="122" t="s">
        <v>134</v>
      </c>
      <c r="I1342" s="274"/>
      <c r="J1342" s="116"/>
      <c r="K1342" s="116"/>
      <c r="L1342" s="116"/>
    </row>
    <row r="1343" spans="1:12" s="117" customFormat="1" ht="14.1" customHeight="1" thickBot="1" x14ac:dyDescent="0.3">
      <c r="A1343" s="560"/>
      <c r="B1343" s="562"/>
      <c r="C1343" s="558"/>
      <c r="D1343" s="123" t="s">
        <v>35</v>
      </c>
      <c r="E1343" s="34">
        <v>44792</v>
      </c>
      <c r="F1343" s="558"/>
      <c r="G1343" s="123" t="s">
        <v>36</v>
      </c>
      <c r="H1343" s="122" t="s">
        <v>135</v>
      </c>
      <c r="I1343" s="274"/>
      <c r="J1343" s="116"/>
      <c r="K1343" s="116"/>
      <c r="L1343" s="116"/>
    </row>
    <row r="1344" spans="1:12" s="117" customFormat="1" ht="14.1" customHeight="1" thickBot="1" x14ac:dyDescent="0.3">
      <c r="A1344" s="560"/>
      <c r="B1344" s="562"/>
      <c r="C1344" s="558"/>
      <c r="D1344" s="123" t="s">
        <v>32</v>
      </c>
      <c r="E1344" s="31">
        <v>3</v>
      </c>
      <c r="F1344" s="558"/>
      <c r="G1344" s="123" t="s">
        <v>37</v>
      </c>
      <c r="H1344" s="122" t="s">
        <v>136</v>
      </c>
      <c r="I1344" s="274"/>
      <c r="J1344" s="116"/>
      <c r="K1344" s="116"/>
      <c r="L1344" s="116"/>
    </row>
    <row r="1345" spans="1:12" s="117" customFormat="1" ht="14.1" customHeight="1" thickBot="1" x14ac:dyDescent="0.3">
      <c r="A1345" s="560"/>
      <c r="B1345" s="562"/>
      <c r="C1345" s="124"/>
      <c r="D1345" s="124"/>
      <c r="E1345" s="457"/>
      <c r="F1345" s="124"/>
      <c r="G1345" s="124"/>
      <c r="H1345" s="124"/>
      <c r="I1345" s="274"/>
      <c r="J1345" s="116"/>
      <c r="K1345" s="116"/>
      <c r="L1345" s="116"/>
    </row>
    <row r="1346" spans="1:12" s="117" customFormat="1" ht="14.1" customHeight="1" x14ac:dyDescent="0.25">
      <c r="A1346" s="560"/>
      <c r="B1346" s="562"/>
      <c r="C1346" s="349" t="s">
        <v>38</v>
      </c>
      <c r="D1346" s="349" t="s">
        <v>39</v>
      </c>
      <c r="E1346" s="349" t="s">
        <v>40</v>
      </c>
      <c r="F1346" s="349" t="s">
        <v>41</v>
      </c>
      <c r="G1346" s="349" t="s">
        <v>42</v>
      </c>
      <c r="H1346" s="349" t="s">
        <v>43</v>
      </c>
      <c r="I1346" s="124" t="s">
        <v>233</v>
      </c>
      <c r="J1346" s="116"/>
      <c r="K1346" s="116"/>
      <c r="L1346" s="116"/>
    </row>
    <row r="1347" spans="1:12" s="117" customFormat="1" ht="13.5" customHeight="1" x14ac:dyDescent="0.25">
      <c r="A1347" s="560"/>
      <c r="B1347" s="562"/>
      <c r="C1347" s="195">
        <v>52141524</v>
      </c>
      <c r="D1347" s="195" t="s">
        <v>434</v>
      </c>
      <c r="E1347" s="195" t="s">
        <v>44</v>
      </c>
      <c r="F1347" s="195">
        <v>1</v>
      </c>
      <c r="G1347" s="348">
        <v>5000</v>
      </c>
      <c r="H1347" s="346">
        <f>Table336[[#This Row],[CANTIDAD TOTAL ESTIMADA]]*Table336[[#This Row],[PRECIO UNITARIO ESTIMADO]]</f>
        <v>5000</v>
      </c>
      <c r="I1347" s="115" t="s">
        <v>238</v>
      </c>
      <c r="J1347" s="116"/>
      <c r="K1347" s="116"/>
      <c r="L1347" s="116"/>
    </row>
    <row r="1348" spans="1:12" s="117" customFormat="1" ht="13.5" customHeight="1" x14ac:dyDescent="0.25">
      <c r="A1348" s="560"/>
      <c r="B1348" s="562"/>
      <c r="C1348" s="195">
        <v>52141525</v>
      </c>
      <c r="D1348" s="195" t="s">
        <v>435</v>
      </c>
      <c r="E1348" s="195" t="s">
        <v>44</v>
      </c>
      <c r="F1348" s="195">
        <v>1</v>
      </c>
      <c r="G1348" s="348">
        <v>20000</v>
      </c>
      <c r="H1348" s="346">
        <f>Table336[[#This Row],[CANTIDAD TOTAL ESTIMADA]]*Table336[[#This Row],[PRECIO UNITARIO ESTIMADO]]</f>
        <v>20000</v>
      </c>
      <c r="I1348" s="115" t="s">
        <v>238</v>
      </c>
      <c r="J1348" s="116"/>
      <c r="K1348" s="116"/>
      <c r="L1348" s="116"/>
    </row>
    <row r="1349" spans="1:12" s="117" customFormat="1" ht="13.5" customHeight="1" x14ac:dyDescent="0.25">
      <c r="A1349" s="560"/>
      <c r="B1349" s="562"/>
      <c r="C1349" s="350">
        <v>52141524</v>
      </c>
      <c r="D1349" s="195" t="s">
        <v>434</v>
      </c>
      <c r="E1349" s="195" t="s">
        <v>268</v>
      </c>
      <c r="F1349" s="195">
        <v>3</v>
      </c>
      <c r="G1349" s="348">
        <v>7300</v>
      </c>
      <c r="H1349" s="346">
        <f>Table336[[#This Row],[CANTIDAD TOTAL ESTIMADA]]*Table336[[#This Row],[PRECIO UNITARIO ESTIMADO]]</f>
        <v>21900</v>
      </c>
      <c r="I1349" s="115" t="s">
        <v>162</v>
      </c>
      <c r="J1349" s="116"/>
      <c r="K1349" s="116"/>
      <c r="L1349" s="116"/>
    </row>
    <row r="1350" spans="1:12" s="117" customFormat="1" ht="13.5" customHeight="1" x14ac:dyDescent="0.25">
      <c r="A1350" s="560"/>
      <c r="B1350" s="562"/>
      <c r="C1350" s="350">
        <v>52141501</v>
      </c>
      <c r="D1350" s="195" t="s">
        <v>310</v>
      </c>
      <c r="E1350" s="195" t="s">
        <v>268</v>
      </c>
      <c r="F1350" s="195">
        <v>3</v>
      </c>
      <c r="G1350" s="348">
        <v>25000</v>
      </c>
      <c r="H1350" s="346">
        <f>Table336[[#This Row],[CANTIDAD TOTAL ESTIMADA]]*Table336[[#This Row],[PRECIO UNITARIO ESTIMADO]]</f>
        <v>75000</v>
      </c>
      <c r="I1350" s="115" t="s">
        <v>162</v>
      </c>
      <c r="J1350" s="116"/>
      <c r="K1350" s="116"/>
      <c r="L1350" s="116"/>
    </row>
    <row r="1351" spans="1:12" s="117" customFormat="1" ht="13.5" customHeight="1" x14ac:dyDescent="0.25">
      <c r="A1351" s="560"/>
      <c r="B1351" s="562"/>
      <c r="C1351" s="350">
        <v>48101521</v>
      </c>
      <c r="D1351" s="195" t="s">
        <v>436</v>
      </c>
      <c r="E1351" s="195" t="s">
        <v>268</v>
      </c>
      <c r="F1351" s="195">
        <v>3</v>
      </c>
      <c r="G1351" s="348">
        <v>12000</v>
      </c>
      <c r="H1351" s="346">
        <f>Table336[[#This Row],[CANTIDAD TOTAL ESTIMADA]]*Table336[[#This Row],[PRECIO UNITARIO ESTIMADO]]</f>
        <v>36000</v>
      </c>
      <c r="I1351" s="115" t="s">
        <v>162</v>
      </c>
      <c r="J1351" s="116"/>
      <c r="K1351" s="116"/>
      <c r="L1351" s="116"/>
    </row>
    <row r="1352" spans="1:12" s="117" customFormat="1" ht="13.5" customHeight="1" x14ac:dyDescent="0.25">
      <c r="A1352" s="560"/>
      <c r="B1352" s="562"/>
      <c r="C1352" s="350">
        <v>52141522</v>
      </c>
      <c r="D1352" s="195" t="s">
        <v>437</v>
      </c>
      <c r="E1352" s="195" t="s">
        <v>268</v>
      </c>
      <c r="F1352" s="195">
        <v>6</v>
      </c>
      <c r="G1352" s="348">
        <v>4200</v>
      </c>
      <c r="H1352" s="346">
        <f>Table336[[#This Row],[CANTIDAD TOTAL ESTIMADA]]*Table336[[#This Row],[PRECIO UNITARIO ESTIMADO]]</f>
        <v>25200</v>
      </c>
      <c r="I1352" s="115" t="s">
        <v>162</v>
      </c>
      <c r="J1352" s="116"/>
      <c r="K1352" s="116"/>
      <c r="L1352" s="116"/>
    </row>
    <row r="1353" spans="1:12" s="117" customFormat="1" ht="13.5" customHeight="1" x14ac:dyDescent="0.25">
      <c r="A1353" s="560"/>
      <c r="B1353" s="562"/>
      <c r="C1353" s="350">
        <v>52141502</v>
      </c>
      <c r="D1353" s="195" t="s">
        <v>438</v>
      </c>
      <c r="E1353" s="195" t="s">
        <v>268</v>
      </c>
      <c r="F1353" s="195">
        <v>6</v>
      </c>
      <c r="G1353" s="348">
        <v>6500</v>
      </c>
      <c r="H1353" s="347">
        <f t="shared" ref="H1353:H1354" si="50">F1353*G1353</f>
        <v>39000</v>
      </c>
      <c r="I1353" s="115" t="s">
        <v>162</v>
      </c>
      <c r="J1353" s="116"/>
      <c r="K1353" s="116"/>
      <c r="L1353" s="116"/>
    </row>
    <row r="1354" spans="1:12" s="117" customFormat="1" ht="13.5" customHeight="1" x14ac:dyDescent="0.25">
      <c r="A1354" s="560"/>
      <c r="B1354" s="562"/>
      <c r="C1354" s="350">
        <v>52141526</v>
      </c>
      <c r="D1354" s="195" t="s">
        <v>416</v>
      </c>
      <c r="E1354" s="195" t="s">
        <v>268</v>
      </c>
      <c r="F1354" s="195">
        <v>3</v>
      </c>
      <c r="G1354" s="348">
        <v>5000</v>
      </c>
      <c r="H1354" s="347">
        <f t="shared" si="50"/>
        <v>15000</v>
      </c>
      <c r="I1354" s="115" t="s">
        <v>162</v>
      </c>
      <c r="J1354" s="116"/>
      <c r="K1354" s="116"/>
      <c r="L1354" s="116"/>
    </row>
    <row r="1355" spans="1:12" ht="32.25" thickBot="1" x14ac:dyDescent="0.3">
      <c r="C1355" s="124"/>
      <c r="D1355" s="124"/>
      <c r="E1355" s="457"/>
      <c r="F1355" s="124"/>
      <c r="G1355" s="204" t="s">
        <v>46</v>
      </c>
      <c r="H1355" s="370">
        <f>SUM(H1347:H1354)</f>
        <v>237100</v>
      </c>
      <c r="I1355" s="274"/>
    </row>
    <row r="1356" spans="1:12" s="117" customFormat="1" ht="52.9" customHeight="1" thickBot="1" x14ac:dyDescent="0.3">
      <c r="A1356" s="26" t="s">
        <v>15</v>
      </c>
      <c r="B1356" s="26" t="s">
        <v>16</v>
      </c>
      <c r="C1356" s="121" t="s">
        <v>17</v>
      </c>
      <c r="D1356" s="121" t="s">
        <v>18</v>
      </c>
      <c r="E1356" s="121" t="s">
        <v>19</v>
      </c>
      <c r="F1356" s="121" t="s">
        <v>20</v>
      </c>
      <c r="G1356" s="121" t="s">
        <v>21</v>
      </c>
      <c r="H1356" s="121" t="s">
        <v>22</v>
      </c>
      <c r="I1356" s="274"/>
      <c r="J1356" s="116"/>
      <c r="K1356" s="116"/>
      <c r="L1356" s="116"/>
    </row>
    <row r="1357" spans="1:12" s="117" customFormat="1" ht="28.5" customHeight="1" thickBot="1" x14ac:dyDescent="0.3">
      <c r="A1357" s="559">
        <v>71</v>
      </c>
      <c r="B1357" s="563"/>
      <c r="C1357" s="122" t="s">
        <v>439</v>
      </c>
      <c r="D1357" s="122" t="s">
        <v>440</v>
      </c>
      <c r="E1357" s="122" t="s">
        <v>54</v>
      </c>
      <c r="F1357" s="122" t="s">
        <v>55</v>
      </c>
      <c r="G1357" s="122" t="s">
        <v>52</v>
      </c>
      <c r="H1357" s="122"/>
      <c r="I1357" s="274"/>
      <c r="J1357" s="116"/>
      <c r="K1357" s="116"/>
      <c r="L1357" s="116"/>
    </row>
    <row r="1358" spans="1:12" s="117" customFormat="1" ht="14.1" customHeight="1" thickBot="1" x14ac:dyDescent="0.3">
      <c r="A1358" s="560"/>
      <c r="B1358" s="564"/>
      <c r="C1358" s="602" t="s">
        <v>232</v>
      </c>
      <c r="D1358" s="123" t="s">
        <v>28</v>
      </c>
      <c r="E1358" s="34">
        <v>44748</v>
      </c>
      <c r="F1358" s="602" t="s">
        <v>29</v>
      </c>
      <c r="G1358" s="123" t="s">
        <v>30</v>
      </c>
      <c r="H1358" s="122" t="s">
        <v>31</v>
      </c>
      <c r="I1358" s="274"/>
      <c r="J1358" s="116"/>
      <c r="K1358" s="116"/>
      <c r="L1358" s="116"/>
    </row>
    <row r="1359" spans="1:12" s="117" customFormat="1" ht="14.1" customHeight="1" thickBot="1" x14ac:dyDescent="0.3">
      <c r="A1359" s="560"/>
      <c r="B1359" s="564"/>
      <c r="C1359" s="603"/>
      <c r="D1359" s="123" t="s">
        <v>32</v>
      </c>
      <c r="E1359" s="31">
        <v>3</v>
      </c>
      <c r="F1359" s="603"/>
      <c r="G1359" s="123" t="s">
        <v>33</v>
      </c>
      <c r="H1359" s="122" t="s">
        <v>34</v>
      </c>
      <c r="I1359" s="274"/>
      <c r="J1359" s="116"/>
      <c r="K1359" s="116"/>
      <c r="L1359" s="116"/>
    </row>
    <row r="1360" spans="1:12" s="117" customFormat="1" ht="14.1" customHeight="1" thickBot="1" x14ac:dyDescent="0.3">
      <c r="A1360" s="560"/>
      <c r="B1360" s="564"/>
      <c r="C1360" s="603"/>
      <c r="D1360" s="123" t="s">
        <v>35</v>
      </c>
      <c r="E1360" s="34">
        <v>44755</v>
      </c>
      <c r="F1360" s="603"/>
      <c r="G1360" s="123" t="s">
        <v>36</v>
      </c>
      <c r="H1360" s="122" t="s">
        <v>34</v>
      </c>
      <c r="I1360" s="274"/>
      <c r="J1360" s="116"/>
      <c r="K1360" s="116"/>
      <c r="L1360" s="116"/>
    </row>
    <row r="1361" spans="1:12" s="117" customFormat="1" ht="14.1" customHeight="1" thickBot="1" x14ac:dyDescent="0.3">
      <c r="A1361" s="560"/>
      <c r="B1361" s="564"/>
      <c r="C1361" s="604"/>
      <c r="D1361" s="123" t="s">
        <v>32</v>
      </c>
      <c r="E1361" s="31">
        <v>3</v>
      </c>
      <c r="F1361" s="604"/>
      <c r="G1361" s="123" t="s">
        <v>37</v>
      </c>
      <c r="H1361" s="122" t="s">
        <v>34</v>
      </c>
      <c r="I1361" s="274"/>
      <c r="J1361" s="116"/>
      <c r="K1361" s="116"/>
      <c r="L1361" s="116"/>
    </row>
    <row r="1362" spans="1:12" s="117" customFormat="1" ht="14.1" customHeight="1" thickBot="1" x14ac:dyDescent="0.3">
      <c r="A1362" s="560"/>
      <c r="B1362" s="564"/>
      <c r="C1362" s="124"/>
      <c r="D1362" s="124"/>
      <c r="E1362" s="457"/>
      <c r="F1362" s="124"/>
      <c r="G1362" s="124"/>
      <c r="H1362" s="124"/>
      <c r="I1362" s="274"/>
      <c r="J1362" s="116"/>
      <c r="K1362" s="116"/>
      <c r="L1362" s="116"/>
    </row>
    <row r="1363" spans="1:12" s="117" customFormat="1" ht="14.1" customHeight="1" x14ac:dyDescent="0.25">
      <c r="A1363" s="560"/>
      <c r="B1363" s="564"/>
      <c r="C1363" s="349" t="s">
        <v>38</v>
      </c>
      <c r="D1363" s="349" t="s">
        <v>39</v>
      </c>
      <c r="E1363" s="349" t="s">
        <v>40</v>
      </c>
      <c r="F1363" s="349" t="s">
        <v>41</v>
      </c>
      <c r="G1363" s="349" t="s">
        <v>42</v>
      </c>
      <c r="H1363" s="349" t="s">
        <v>43</v>
      </c>
      <c r="I1363" s="124" t="s">
        <v>233</v>
      </c>
      <c r="J1363" s="116"/>
      <c r="K1363" s="116"/>
      <c r="L1363" s="116"/>
    </row>
    <row r="1364" spans="1:12" s="117" customFormat="1" ht="20.25" customHeight="1" x14ac:dyDescent="0.25">
      <c r="A1364" s="560"/>
      <c r="B1364" s="564"/>
      <c r="C1364" s="259">
        <v>45121501</v>
      </c>
      <c r="D1364" s="336" t="s">
        <v>441</v>
      </c>
      <c r="E1364" s="259" t="s">
        <v>44</v>
      </c>
      <c r="F1364" s="259">
        <v>1</v>
      </c>
      <c r="G1364" s="351">
        <v>75000</v>
      </c>
      <c r="H1364" s="352">
        <f>Table397[[#This Row],[CANTIDAD TOTAL ESTIMADA]]*Table397[[#This Row],[PRECIO UNITARIO ESTIMADO]]</f>
        <v>75000</v>
      </c>
      <c r="I1364" s="115" t="s">
        <v>407</v>
      </c>
      <c r="J1364" s="116"/>
      <c r="K1364" s="116"/>
      <c r="L1364" s="116"/>
    </row>
    <row r="1365" spans="1:12" s="117" customFormat="1" ht="32.25" thickBot="1" x14ac:dyDescent="0.3">
      <c r="A1365" s="560"/>
      <c r="B1365" s="564"/>
      <c r="C1365" s="124"/>
      <c r="D1365" s="124"/>
      <c r="E1365" s="457"/>
      <c r="F1365" s="124"/>
      <c r="G1365" s="204" t="s">
        <v>46</v>
      </c>
      <c r="H1365" s="370">
        <f>SUM(H1364:H1364)</f>
        <v>75000</v>
      </c>
      <c r="I1365" s="274"/>
      <c r="J1365" s="116" t="str">
        <f>E1357</f>
        <v>Bienes</v>
      </c>
      <c r="K1365" s="116" t="str">
        <f>G1357</f>
        <v>Sí</v>
      </c>
      <c r="L1365" s="116" t="str">
        <f>F1357</f>
        <v>Compras por debajo del Umbral</v>
      </c>
    </row>
    <row r="1366" spans="1:12" s="117" customFormat="1" ht="52.9" customHeight="1" thickBot="1" x14ac:dyDescent="0.3">
      <c r="A1366" s="26" t="s">
        <v>15</v>
      </c>
      <c r="B1366" s="26" t="s">
        <v>16</v>
      </c>
      <c r="C1366" s="121" t="s">
        <v>17</v>
      </c>
      <c r="D1366" s="121" t="s">
        <v>18</v>
      </c>
      <c r="E1366" s="121" t="s">
        <v>19</v>
      </c>
      <c r="F1366" s="121" t="s">
        <v>20</v>
      </c>
      <c r="G1366" s="121" t="s">
        <v>21</v>
      </c>
      <c r="H1366" s="121" t="s">
        <v>22</v>
      </c>
      <c r="I1366" s="274"/>
      <c r="J1366" s="116"/>
      <c r="K1366" s="116"/>
      <c r="L1366" s="116"/>
    </row>
    <row r="1367" spans="1:12" s="117" customFormat="1" ht="28.9" customHeight="1" thickBot="1" x14ac:dyDescent="0.3">
      <c r="A1367" s="559">
        <v>72</v>
      </c>
      <c r="B1367" s="563"/>
      <c r="C1367" s="122" t="s">
        <v>234</v>
      </c>
      <c r="D1367" s="122" t="s">
        <v>235</v>
      </c>
      <c r="E1367" s="122" t="s">
        <v>54</v>
      </c>
      <c r="F1367" s="31" t="s">
        <v>25</v>
      </c>
      <c r="G1367" s="122" t="s">
        <v>52</v>
      </c>
      <c r="H1367" s="122"/>
      <c r="I1367" s="274"/>
      <c r="J1367" s="116"/>
      <c r="K1367" s="116"/>
      <c r="L1367" s="116"/>
    </row>
    <row r="1368" spans="1:12" s="117" customFormat="1" ht="28.5" customHeight="1" thickBot="1" x14ac:dyDescent="0.3">
      <c r="A1368" s="560"/>
      <c r="B1368" s="564"/>
      <c r="C1368" s="602" t="s">
        <v>232</v>
      </c>
      <c r="D1368" s="123" t="s">
        <v>28</v>
      </c>
      <c r="E1368" s="34">
        <v>44748</v>
      </c>
      <c r="F1368" s="602" t="s">
        <v>29</v>
      </c>
      <c r="G1368" s="123" t="s">
        <v>30</v>
      </c>
      <c r="H1368" s="122" t="s">
        <v>31</v>
      </c>
      <c r="I1368" s="274"/>
      <c r="J1368" s="116"/>
      <c r="K1368" s="116"/>
      <c r="L1368" s="116"/>
    </row>
    <row r="1369" spans="1:12" s="117" customFormat="1" ht="17.25" customHeight="1" thickBot="1" x14ac:dyDescent="0.3">
      <c r="A1369" s="560"/>
      <c r="B1369" s="564"/>
      <c r="C1369" s="603"/>
      <c r="D1369" s="123" t="s">
        <v>32</v>
      </c>
      <c r="E1369" s="31">
        <v>3</v>
      </c>
      <c r="F1369" s="603"/>
      <c r="G1369" s="123" t="s">
        <v>33</v>
      </c>
      <c r="H1369" s="122" t="s">
        <v>34</v>
      </c>
      <c r="I1369" s="274"/>
      <c r="J1369" s="116"/>
      <c r="K1369" s="116"/>
      <c r="L1369" s="116"/>
    </row>
    <row r="1370" spans="1:12" s="117" customFormat="1" ht="17.25" customHeight="1" thickBot="1" x14ac:dyDescent="0.3">
      <c r="A1370" s="560"/>
      <c r="B1370" s="564"/>
      <c r="C1370" s="603"/>
      <c r="D1370" s="123" t="s">
        <v>35</v>
      </c>
      <c r="E1370" s="34">
        <v>44755</v>
      </c>
      <c r="F1370" s="603"/>
      <c r="G1370" s="123" t="s">
        <v>36</v>
      </c>
      <c r="H1370" s="122" t="s">
        <v>34</v>
      </c>
      <c r="I1370" s="274"/>
      <c r="J1370" s="116"/>
      <c r="K1370" s="116"/>
      <c r="L1370" s="116"/>
    </row>
    <row r="1371" spans="1:12" s="117" customFormat="1" ht="17.25" customHeight="1" thickBot="1" x14ac:dyDescent="0.3">
      <c r="A1371" s="560"/>
      <c r="B1371" s="564"/>
      <c r="C1371" s="604"/>
      <c r="D1371" s="123" t="s">
        <v>32</v>
      </c>
      <c r="E1371" s="31">
        <v>3</v>
      </c>
      <c r="F1371" s="604"/>
      <c r="G1371" s="123" t="s">
        <v>37</v>
      </c>
      <c r="H1371" s="122" t="s">
        <v>34</v>
      </c>
      <c r="I1371" s="274"/>
      <c r="J1371" s="116"/>
      <c r="K1371" s="116"/>
      <c r="L1371" s="116"/>
    </row>
    <row r="1372" spans="1:12" s="117" customFormat="1" ht="14.1" customHeight="1" thickBot="1" x14ac:dyDescent="0.3">
      <c r="A1372" s="560"/>
      <c r="B1372" s="564"/>
      <c r="C1372" s="124"/>
      <c r="D1372" s="124"/>
      <c r="E1372" s="457"/>
      <c r="F1372" s="124"/>
      <c r="G1372" s="124"/>
      <c r="H1372" s="124"/>
      <c r="I1372" s="274"/>
      <c r="J1372" s="116"/>
      <c r="K1372" s="116"/>
      <c r="L1372" s="116"/>
    </row>
    <row r="1373" spans="1:12" s="117" customFormat="1" ht="14.1" customHeight="1" thickBot="1" x14ac:dyDescent="0.3">
      <c r="A1373" s="560"/>
      <c r="B1373" s="564"/>
      <c r="C1373" s="125" t="s">
        <v>38</v>
      </c>
      <c r="D1373" s="125" t="s">
        <v>39</v>
      </c>
      <c r="E1373" s="125" t="s">
        <v>40</v>
      </c>
      <c r="F1373" s="125" t="s">
        <v>41</v>
      </c>
      <c r="G1373" s="125" t="s">
        <v>42</v>
      </c>
      <c r="H1373" s="125" t="s">
        <v>43</v>
      </c>
      <c r="I1373" s="124" t="s">
        <v>233</v>
      </c>
      <c r="J1373" s="116"/>
      <c r="K1373" s="116"/>
      <c r="L1373" s="116"/>
    </row>
    <row r="1374" spans="1:12" s="117" customFormat="1" ht="31.5" x14ac:dyDescent="0.25">
      <c r="A1374" s="560"/>
      <c r="B1374" s="564"/>
      <c r="C1374" s="185">
        <v>42295121</v>
      </c>
      <c r="D1374" s="154" t="s">
        <v>442</v>
      </c>
      <c r="E1374" s="195" t="s">
        <v>44</v>
      </c>
      <c r="F1374" s="185">
        <v>1</v>
      </c>
      <c r="G1374" s="186">
        <v>700000</v>
      </c>
      <c r="H1374" s="354">
        <f>Table39[[#This Row],[CANTIDAD TOTAL ESTIMADA]]*Table39[[#This Row],[PRECIO UNITARIO ESTIMADO]]</f>
        <v>700000</v>
      </c>
      <c r="I1374" s="339" t="s">
        <v>45</v>
      </c>
      <c r="J1374" s="116"/>
      <c r="K1374" s="116"/>
      <c r="L1374" s="116"/>
    </row>
    <row r="1375" spans="1:12" s="117" customFormat="1" ht="23.25" customHeight="1" x14ac:dyDescent="0.25">
      <c r="A1375" s="560"/>
      <c r="B1375" s="564"/>
      <c r="C1375" s="185">
        <v>41111517</v>
      </c>
      <c r="D1375" s="154" t="s">
        <v>443</v>
      </c>
      <c r="E1375" s="195" t="s">
        <v>44</v>
      </c>
      <c r="F1375" s="185">
        <v>1</v>
      </c>
      <c r="G1375" s="186">
        <v>3000</v>
      </c>
      <c r="H1375" s="354">
        <f>Table39[[#This Row],[CANTIDAD TOTAL ESTIMADA]]*Table39[[#This Row],[PRECIO UNITARIO ESTIMADO]]</f>
        <v>3000</v>
      </c>
      <c r="I1375" s="339" t="s">
        <v>238</v>
      </c>
      <c r="J1375" s="116"/>
      <c r="K1375" s="116"/>
      <c r="L1375" s="116"/>
    </row>
    <row r="1376" spans="1:12" s="117" customFormat="1" ht="31.5" x14ac:dyDescent="0.25">
      <c r="A1376" s="560"/>
      <c r="B1376" s="564"/>
      <c r="C1376" s="195">
        <v>42172017</v>
      </c>
      <c r="D1376" s="336" t="s">
        <v>311</v>
      </c>
      <c r="E1376" s="195" t="s">
        <v>44</v>
      </c>
      <c r="F1376" s="259">
        <v>1</v>
      </c>
      <c r="G1376" s="351">
        <v>82000</v>
      </c>
      <c r="H1376" s="354">
        <f>Table39[[#This Row],[CANTIDAD TOTAL ESTIMADA]]*Table39[[#This Row],[PRECIO UNITARIO ESTIMADO]]</f>
        <v>82000</v>
      </c>
      <c r="I1376" s="339" t="s">
        <v>281</v>
      </c>
      <c r="J1376" s="116"/>
      <c r="K1376" s="116"/>
      <c r="L1376" s="116"/>
    </row>
    <row r="1377" spans="1:12" s="117" customFormat="1" ht="31.5" x14ac:dyDescent="0.25">
      <c r="A1377" s="560"/>
      <c r="B1377" s="564"/>
      <c r="C1377" s="124"/>
      <c r="D1377" s="124"/>
      <c r="E1377" s="457"/>
      <c r="F1377" s="124"/>
      <c r="G1377" s="204" t="s">
        <v>46</v>
      </c>
      <c r="H1377" s="369">
        <f>SUM(H1374:H1376)</f>
        <v>785000</v>
      </c>
      <c r="I1377" s="274"/>
      <c r="J1377" s="116" t="str">
        <f>E1367</f>
        <v>Bienes</v>
      </c>
      <c r="K1377" s="116" t="str">
        <f>G1367</f>
        <v>Sí</v>
      </c>
      <c r="L1377" s="116" t="str">
        <f>F1367</f>
        <v>Compras Menores</v>
      </c>
    </row>
    <row r="1379" spans="1:12" s="355" customFormat="1" ht="14.1" customHeight="1" x14ac:dyDescent="0.25">
      <c r="C1379" s="262"/>
      <c r="D1379" s="262"/>
      <c r="E1379" s="458"/>
      <c r="F1379" s="262"/>
      <c r="G1379" s="345"/>
      <c r="H1379" s="345"/>
      <c r="I1379" s="266"/>
      <c r="J1379" s="356"/>
      <c r="K1379" s="356"/>
      <c r="L1379" s="356"/>
    </row>
    <row r="1380" spans="1:12" s="117" customFormat="1" ht="14.1" customHeight="1" thickBot="1" x14ac:dyDescent="0.3">
      <c r="C1380" s="124"/>
      <c r="D1380" s="124"/>
      <c r="E1380" s="457"/>
      <c r="F1380" s="124"/>
      <c r="G1380" s="126"/>
      <c r="H1380" s="127"/>
      <c r="I1380" s="274"/>
    </row>
    <row r="1381" spans="1:12" ht="48" thickBot="1" x14ac:dyDescent="0.3">
      <c r="A1381" s="26" t="s">
        <v>15</v>
      </c>
      <c r="B1381" s="26" t="s">
        <v>16</v>
      </c>
      <c r="C1381" s="27" t="s">
        <v>17</v>
      </c>
      <c r="D1381" s="28" t="s">
        <v>18</v>
      </c>
      <c r="E1381" s="28" t="s">
        <v>19</v>
      </c>
      <c r="F1381" s="28" t="s">
        <v>20</v>
      </c>
      <c r="G1381" s="28" t="s">
        <v>21</v>
      </c>
      <c r="H1381" s="28" t="s">
        <v>22</v>
      </c>
      <c r="I1381" s="275"/>
      <c r="J1381" s="170"/>
    </row>
    <row r="1382" spans="1:12" ht="32.25" thickBot="1" x14ac:dyDescent="0.3">
      <c r="A1382" s="543">
        <v>73</v>
      </c>
      <c r="B1382" s="544">
        <v>65</v>
      </c>
      <c r="C1382" s="122" t="s">
        <v>444</v>
      </c>
      <c r="D1382" s="122" t="s">
        <v>445</v>
      </c>
      <c r="E1382" s="31" t="s">
        <v>54</v>
      </c>
      <c r="F1382" s="31" t="s">
        <v>478</v>
      </c>
      <c r="G1382" s="31" t="s">
        <v>26</v>
      </c>
      <c r="H1382" s="31"/>
      <c r="I1382" s="268"/>
      <c r="J1382" s="170"/>
    </row>
    <row r="1383" spans="1:12" ht="33" thickTop="1" thickBot="1" x14ac:dyDescent="0.3">
      <c r="A1383" s="553"/>
      <c r="B1383" s="555"/>
      <c r="C1383" s="315" t="s">
        <v>27</v>
      </c>
      <c r="D1383" s="33" t="s">
        <v>28</v>
      </c>
      <c r="E1383" s="34">
        <v>44754</v>
      </c>
      <c r="F1383" s="315" t="s">
        <v>29</v>
      </c>
      <c r="G1383" s="33" t="s">
        <v>30</v>
      </c>
      <c r="H1383" s="31" t="s">
        <v>31</v>
      </c>
      <c r="I1383" s="268"/>
      <c r="J1383" s="170"/>
    </row>
    <row r="1384" spans="1:12" ht="20.25" customHeight="1" thickTop="1" thickBot="1" x14ac:dyDescent="0.3">
      <c r="A1384" s="553"/>
      <c r="B1384" s="555"/>
      <c r="C1384" s="316"/>
      <c r="D1384" s="33" t="s">
        <v>32</v>
      </c>
      <c r="E1384" s="31">
        <v>3</v>
      </c>
      <c r="F1384" s="316"/>
      <c r="G1384" s="33" t="s">
        <v>33</v>
      </c>
      <c r="H1384" s="69" t="s">
        <v>34</v>
      </c>
      <c r="I1384" s="268"/>
      <c r="J1384" s="170"/>
    </row>
    <row r="1385" spans="1:12" ht="20.25" customHeight="1" thickTop="1" thickBot="1" x14ac:dyDescent="0.3">
      <c r="A1385" s="553"/>
      <c r="B1385" s="555"/>
      <c r="C1385" s="316"/>
      <c r="D1385" s="33" t="s">
        <v>35</v>
      </c>
      <c r="E1385" s="34">
        <v>44845</v>
      </c>
      <c r="F1385" s="316"/>
      <c r="G1385" s="33" t="s">
        <v>36</v>
      </c>
      <c r="H1385" s="69" t="s">
        <v>34</v>
      </c>
      <c r="I1385" s="268"/>
      <c r="J1385" s="170"/>
    </row>
    <row r="1386" spans="1:12" ht="20.25" customHeight="1" thickTop="1" thickBot="1" x14ac:dyDescent="0.3">
      <c r="A1386" s="553"/>
      <c r="B1386" s="555"/>
      <c r="C1386" s="317"/>
      <c r="D1386" s="33" t="s">
        <v>32</v>
      </c>
      <c r="E1386" s="31">
        <v>3</v>
      </c>
      <c r="F1386" s="317"/>
      <c r="G1386" s="33" t="s">
        <v>37</v>
      </c>
      <c r="H1386" s="69" t="s">
        <v>34</v>
      </c>
      <c r="I1386" s="268"/>
      <c r="J1386" s="170"/>
    </row>
    <row r="1387" spans="1:12" ht="20.25" customHeight="1" thickTop="1" thickBot="1" x14ac:dyDescent="0.3">
      <c r="A1387" s="553"/>
      <c r="B1387" s="555"/>
      <c r="C1387" s="57"/>
      <c r="D1387" s="57"/>
      <c r="E1387" s="437"/>
      <c r="F1387" s="57"/>
      <c r="G1387" s="57"/>
      <c r="H1387" s="57"/>
      <c r="I1387" s="268"/>
      <c r="J1387" s="170"/>
    </row>
    <row r="1388" spans="1:12" ht="33" thickTop="1" thickBot="1" x14ac:dyDescent="0.3">
      <c r="A1388" s="553"/>
      <c r="B1388" s="555"/>
      <c r="C1388" s="37" t="s">
        <v>38</v>
      </c>
      <c r="D1388" s="38" t="s">
        <v>39</v>
      </c>
      <c r="E1388" s="38" t="s">
        <v>40</v>
      </c>
      <c r="F1388" s="38" t="s">
        <v>41</v>
      </c>
      <c r="G1388" s="38" t="s">
        <v>42</v>
      </c>
      <c r="H1388" s="38" t="s">
        <v>43</v>
      </c>
      <c r="I1388" s="268"/>
      <c r="J1388" s="170"/>
    </row>
    <row r="1389" spans="1:12" ht="20.25" customHeight="1" thickTop="1" thickBot="1" x14ac:dyDescent="0.3">
      <c r="A1389" s="553"/>
      <c r="B1389" s="555"/>
      <c r="C1389" s="193">
        <v>25101501</v>
      </c>
      <c r="D1389" s="191" t="s">
        <v>446</v>
      </c>
      <c r="E1389" s="191" t="s">
        <v>44</v>
      </c>
      <c r="F1389" s="191">
        <v>1</v>
      </c>
      <c r="G1389" s="199">
        <v>2500000</v>
      </c>
      <c r="H1389" s="175">
        <f>F1389*G1389</f>
        <v>2500000</v>
      </c>
      <c r="I1389" s="168" t="s">
        <v>329</v>
      </c>
      <c r="J1389" s="252"/>
    </row>
    <row r="1390" spans="1:12" ht="32.25" thickBot="1" x14ac:dyDescent="0.3">
      <c r="A1390" s="553"/>
      <c r="B1390" s="555"/>
      <c r="C1390" s="195">
        <v>25101507</v>
      </c>
      <c r="D1390" s="195" t="s">
        <v>447</v>
      </c>
      <c r="E1390" s="195" t="s">
        <v>44</v>
      </c>
      <c r="F1390" s="195">
        <v>3</v>
      </c>
      <c r="G1390" s="200">
        <v>1766666.6669999999</v>
      </c>
      <c r="H1390" s="203">
        <f t="shared" ref="H1390" si="51">F1390*G1390</f>
        <v>5300000.0010000002</v>
      </c>
      <c r="I1390" s="168" t="s">
        <v>329</v>
      </c>
      <c r="J1390" s="253"/>
    </row>
    <row r="1391" spans="1:12" ht="32.25" thickBot="1" x14ac:dyDescent="0.3">
      <c r="A1391" s="554"/>
      <c r="B1391" s="556"/>
      <c r="C1391" s="188"/>
      <c r="D1391" s="188"/>
      <c r="E1391" s="444"/>
      <c r="F1391" s="194"/>
      <c r="G1391" s="198" t="s">
        <v>46</v>
      </c>
      <c r="H1391" s="367">
        <f>SUM(H1389:H1390)</f>
        <v>7800000.0010000002</v>
      </c>
      <c r="I1391" s="253"/>
      <c r="J1391" s="170"/>
    </row>
    <row r="1392" spans="1:12" ht="48" thickBot="1" x14ac:dyDescent="0.3">
      <c r="A1392" s="26" t="s">
        <v>15</v>
      </c>
      <c r="B1392" s="26" t="s">
        <v>16</v>
      </c>
      <c r="C1392" s="27" t="s">
        <v>17</v>
      </c>
      <c r="D1392" s="28" t="s">
        <v>18</v>
      </c>
      <c r="E1392" s="28" t="s">
        <v>19</v>
      </c>
      <c r="F1392" s="28" t="s">
        <v>20</v>
      </c>
      <c r="G1392" s="28" t="s">
        <v>21</v>
      </c>
      <c r="H1392" s="28" t="s">
        <v>22</v>
      </c>
      <c r="I1392" s="275"/>
      <c r="J1392" s="170"/>
    </row>
    <row r="1393" spans="1:10" ht="48" thickBot="1" x14ac:dyDescent="0.3">
      <c r="A1393" s="543">
        <v>74</v>
      </c>
      <c r="B1393" s="544">
        <v>65</v>
      </c>
      <c r="C1393" s="30" t="s">
        <v>312</v>
      </c>
      <c r="D1393" s="31" t="s">
        <v>313</v>
      </c>
      <c r="E1393" s="31" t="s">
        <v>54</v>
      </c>
      <c r="F1393" s="31" t="s">
        <v>55</v>
      </c>
      <c r="G1393" s="31" t="s">
        <v>26</v>
      </c>
      <c r="H1393" s="31"/>
      <c r="I1393" s="268"/>
      <c r="J1393" s="170"/>
    </row>
    <row r="1394" spans="1:10" ht="33" thickTop="1" thickBot="1" x14ac:dyDescent="0.3">
      <c r="A1394" s="553"/>
      <c r="B1394" s="555"/>
      <c r="C1394" s="315" t="s">
        <v>27</v>
      </c>
      <c r="D1394" s="33" t="s">
        <v>28</v>
      </c>
      <c r="E1394" s="34">
        <v>44809</v>
      </c>
      <c r="F1394" s="315" t="s">
        <v>29</v>
      </c>
      <c r="G1394" s="33" t="s">
        <v>30</v>
      </c>
      <c r="H1394" s="31" t="s">
        <v>31</v>
      </c>
      <c r="I1394" s="268"/>
      <c r="J1394" s="170"/>
    </row>
    <row r="1395" spans="1:10" ht="20.25" customHeight="1" thickTop="1" thickBot="1" x14ac:dyDescent="0.3">
      <c r="A1395" s="553"/>
      <c r="B1395" s="555"/>
      <c r="C1395" s="316"/>
      <c r="D1395" s="33" t="s">
        <v>32</v>
      </c>
      <c r="E1395" s="31">
        <v>3</v>
      </c>
      <c r="F1395" s="316"/>
      <c r="G1395" s="33" t="s">
        <v>33</v>
      </c>
      <c r="H1395" s="69" t="s">
        <v>34</v>
      </c>
      <c r="I1395" s="268"/>
      <c r="J1395" s="170"/>
    </row>
    <row r="1396" spans="1:10" ht="20.25" customHeight="1" thickTop="1" thickBot="1" x14ac:dyDescent="0.3">
      <c r="A1396" s="553"/>
      <c r="B1396" s="555"/>
      <c r="C1396" s="316"/>
      <c r="D1396" s="33" t="s">
        <v>35</v>
      </c>
      <c r="E1396" s="34">
        <v>44816</v>
      </c>
      <c r="F1396" s="316"/>
      <c r="G1396" s="33" t="s">
        <v>36</v>
      </c>
      <c r="H1396" s="69" t="s">
        <v>34</v>
      </c>
      <c r="I1396" s="268"/>
      <c r="J1396" s="170"/>
    </row>
    <row r="1397" spans="1:10" ht="20.25" customHeight="1" thickTop="1" thickBot="1" x14ac:dyDescent="0.3">
      <c r="A1397" s="553"/>
      <c r="B1397" s="555"/>
      <c r="C1397" s="317"/>
      <c r="D1397" s="33" t="s">
        <v>32</v>
      </c>
      <c r="E1397" s="31">
        <v>3</v>
      </c>
      <c r="F1397" s="317"/>
      <c r="G1397" s="33" t="s">
        <v>37</v>
      </c>
      <c r="H1397" s="69" t="s">
        <v>34</v>
      </c>
      <c r="I1397" s="268"/>
      <c r="J1397" s="170"/>
    </row>
    <row r="1398" spans="1:10" ht="20.25" customHeight="1" thickTop="1" thickBot="1" x14ac:dyDescent="0.3">
      <c r="A1398" s="553"/>
      <c r="B1398" s="555"/>
      <c r="C1398" s="57"/>
      <c r="D1398" s="57"/>
      <c r="E1398" s="437"/>
      <c r="F1398" s="57"/>
      <c r="G1398" s="57"/>
      <c r="H1398" s="57"/>
      <c r="I1398" s="268"/>
      <c r="J1398" s="170"/>
    </row>
    <row r="1399" spans="1:10" ht="33" thickTop="1" thickBot="1" x14ac:dyDescent="0.3">
      <c r="A1399" s="553"/>
      <c r="B1399" s="555"/>
      <c r="C1399" s="37" t="s">
        <v>38</v>
      </c>
      <c r="D1399" s="38" t="s">
        <v>39</v>
      </c>
      <c r="E1399" s="38" t="s">
        <v>40</v>
      </c>
      <c r="F1399" s="38" t="s">
        <v>41</v>
      </c>
      <c r="G1399" s="38" t="s">
        <v>42</v>
      </c>
      <c r="H1399" s="38" t="s">
        <v>43</v>
      </c>
      <c r="I1399" s="268"/>
      <c r="J1399" s="170"/>
    </row>
    <row r="1400" spans="1:10" ht="20.25" customHeight="1" thickTop="1" thickBot="1" x14ac:dyDescent="0.3">
      <c r="A1400" s="553"/>
      <c r="B1400" s="555"/>
      <c r="C1400" s="193">
        <v>21101504</v>
      </c>
      <c r="D1400" s="191" t="s">
        <v>314</v>
      </c>
      <c r="E1400" s="191" t="s">
        <v>44</v>
      </c>
      <c r="F1400" s="191">
        <v>1</v>
      </c>
      <c r="G1400" s="199">
        <v>35000</v>
      </c>
      <c r="H1400" s="175">
        <f>F1400*G1400</f>
        <v>35000</v>
      </c>
      <c r="I1400" s="168" t="s">
        <v>238</v>
      </c>
      <c r="J1400" s="252"/>
    </row>
    <row r="1401" spans="1:10" ht="20.25" customHeight="1" thickBot="1" x14ac:dyDescent="0.3">
      <c r="A1401" s="553"/>
      <c r="B1401" s="555"/>
      <c r="C1401" s="195">
        <v>21101504</v>
      </c>
      <c r="D1401" s="195" t="s">
        <v>314</v>
      </c>
      <c r="E1401" s="195" t="s">
        <v>44</v>
      </c>
      <c r="F1401" s="195">
        <v>4</v>
      </c>
      <c r="G1401" s="200">
        <v>18000</v>
      </c>
      <c r="H1401" s="203">
        <f t="shared" ref="H1401:H1402" si="52">F1401*G1401</f>
        <v>72000</v>
      </c>
      <c r="I1401" s="168" t="s">
        <v>162</v>
      </c>
      <c r="J1401" s="253"/>
    </row>
    <row r="1402" spans="1:10" ht="20.25" customHeight="1" thickBot="1" x14ac:dyDescent="0.3">
      <c r="A1402" s="553"/>
      <c r="B1402" s="555"/>
      <c r="C1402" s="195">
        <v>21101504</v>
      </c>
      <c r="D1402" s="195" t="s">
        <v>314</v>
      </c>
      <c r="E1402" s="195" t="s">
        <v>44</v>
      </c>
      <c r="F1402" s="195">
        <v>1</v>
      </c>
      <c r="G1402" s="200">
        <v>25000</v>
      </c>
      <c r="H1402" s="203">
        <f t="shared" si="52"/>
        <v>25000</v>
      </c>
      <c r="I1402" s="174" t="s">
        <v>281</v>
      </c>
      <c r="J1402" s="253"/>
    </row>
    <row r="1403" spans="1:10" ht="32.25" thickBot="1" x14ac:dyDescent="0.3">
      <c r="A1403" s="554"/>
      <c r="B1403" s="556"/>
      <c r="C1403" s="188"/>
      <c r="D1403" s="188"/>
      <c r="E1403" s="444"/>
      <c r="F1403" s="194"/>
      <c r="G1403" s="198" t="s">
        <v>46</v>
      </c>
      <c r="H1403" s="367">
        <f>SUM(H1400:H1402)</f>
        <v>132000</v>
      </c>
      <c r="I1403" s="253"/>
      <c r="J1403" s="170"/>
    </row>
    <row r="1404" spans="1:10" ht="48" thickBot="1" x14ac:dyDescent="0.3">
      <c r="A1404" s="26" t="s">
        <v>15</v>
      </c>
      <c r="B1404" s="26" t="s">
        <v>16</v>
      </c>
      <c r="C1404" s="27" t="s">
        <v>17</v>
      </c>
      <c r="D1404" s="28" t="s">
        <v>18</v>
      </c>
      <c r="E1404" s="28" t="s">
        <v>19</v>
      </c>
      <c r="F1404" s="28" t="s">
        <v>20</v>
      </c>
      <c r="G1404" s="28" t="s">
        <v>21</v>
      </c>
      <c r="H1404" s="28" t="s">
        <v>22</v>
      </c>
      <c r="I1404" s="275"/>
      <c r="J1404" s="170"/>
    </row>
    <row r="1405" spans="1:10" ht="32.25" thickBot="1" x14ac:dyDescent="0.3">
      <c r="A1405" s="543">
        <v>75</v>
      </c>
      <c r="B1405" s="544">
        <v>65</v>
      </c>
      <c r="C1405" s="30" t="s">
        <v>448</v>
      </c>
      <c r="D1405" s="31" t="s">
        <v>449</v>
      </c>
      <c r="E1405" s="31" t="s">
        <v>54</v>
      </c>
      <c r="F1405" s="31" t="s">
        <v>477</v>
      </c>
      <c r="G1405" s="31" t="s">
        <v>26</v>
      </c>
      <c r="H1405" s="31"/>
      <c r="I1405" s="268"/>
      <c r="J1405" s="170"/>
    </row>
    <row r="1406" spans="1:10" ht="33" thickTop="1" thickBot="1" x14ac:dyDescent="0.3">
      <c r="A1406" s="553"/>
      <c r="B1406" s="555"/>
      <c r="C1406" s="315" t="s">
        <v>27</v>
      </c>
      <c r="D1406" s="33" t="s">
        <v>28</v>
      </c>
      <c r="E1406" s="34">
        <v>44809</v>
      </c>
      <c r="F1406" s="315" t="s">
        <v>29</v>
      </c>
      <c r="G1406" s="33" t="s">
        <v>30</v>
      </c>
      <c r="H1406" s="31" t="s">
        <v>31</v>
      </c>
      <c r="I1406" s="268"/>
      <c r="J1406" s="170"/>
    </row>
    <row r="1407" spans="1:10" ht="20.25" customHeight="1" thickTop="1" thickBot="1" x14ac:dyDescent="0.3">
      <c r="A1407" s="553"/>
      <c r="B1407" s="555"/>
      <c r="C1407" s="316"/>
      <c r="D1407" s="33" t="s">
        <v>32</v>
      </c>
      <c r="E1407" s="31">
        <v>3</v>
      </c>
      <c r="F1407" s="316"/>
      <c r="G1407" s="33" t="s">
        <v>33</v>
      </c>
      <c r="H1407" s="69" t="s">
        <v>34</v>
      </c>
      <c r="I1407" s="268"/>
      <c r="J1407" s="170"/>
    </row>
    <row r="1408" spans="1:10" ht="20.25" customHeight="1" thickTop="1" thickBot="1" x14ac:dyDescent="0.3">
      <c r="A1408" s="553"/>
      <c r="B1408" s="555"/>
      <c r="C1408" s="316"/>
      <c r="D1408" s="33" t="s">
        <v>35</v>
      </c>
      <c r="E1408" s="34">
        <v>44816</v>
      </c>
      <c r="F1408" s="316"/>
      <c r="G1408" s="33" t="s">
        <v>36</v>
      </c>
      <c r="H1408" s="69" t="s">
        <v>34</v>
      </c>
      <c r="I1408" s="268"/>
      <c r="J1408" s="170"/>
    </row>
    <row r="1409" spans="1:10" ht="20.25" customHeight="1" thickTop="1" thickBot="1" x14ac:dyDescent="0.3">
      <c r="A1409" s="553"/>
      <c r="B1409" s="555"/>
      <c r="C1409" s="317"/>
      <c r="D1409" s="33" t="s">
        <v>32</v>
      </c>
      <c r="E1409" s="31">
        <v>3</v>
      </c>
      <c r="F1409" s="317"/>
      <c r="G1409" s="33" t="s">
        <v>37</v>
      </c>
      <c r="H1409" s="69" t="s">
        <v>34</v>
      </c>
      <c r="I1409" s="268"/>
      <c r="J1409" s="170"/>
    </row>
    <row r="1410" spans="1:10" ht="20.25" customHeight="1" thickTop="1" thickBot="1" x14ac:dyDescent="0.3">
      <c r="A1410" s="553"/>
      <c r="B1410" s="555"/>
      <c r="C1410" s="57"/>
      <c r="D1410" s="57"/>
      <c r="E1410" s="437"/>
      <c r="F1410" s="57"/>
      <c r="G1410" s="57"/>
      <c r="H1410" s="57"/>
      <c r="I1410" s="268"/>
      <c r="J1410" s="170"/>
    </row>
    <row r="1411" spans="1:10" ht="33" thickTop="1" thickBot="1" x14ac:dyDescent="0.3">
      <c r="A1411" s="553"/>
      <c r="B1411" s="555"/>
      <c r="C1411" s="37" t="s">
        <v>38</v>
      </c>
      <c r="D1411" s="38" t="s">
        <v>39</v>
      </c>
      <c r="E1411" s="38" t="s">
        <v>40</v>
      </c>
      <c r="F1411" s="38" t="s">
        <v>41</v>
      </c>
      <c r="G1411" s="38" t="s">
        <v>42</v>
      </c>
      <c r="H1411" s="38" t="s">
        <v>43</v>
      </c>
      <c r="I1411" s="268"/>
      <c r="J1411" s="170"/>
    </row>
    <row r="1412" spans="1:10" ht="20.25" customHeight="1" thickTop="1" thickBot="1" x14ac:dyDescent="0.3">
      <c r="A1412" s="553"/>
      <c r="B1412" s="555"/>
      <c r="C1412" s="193">
        <v>40151506</v>
      </c>
      <c r="D1412" s="191" t="s">
        <v>277</v>
      </c>
      <c r="E1412" s="191" t="s">
        <v>44</v>
      </c>
      <c r="F1412" s="191">
        <v>2</v>
      </c>
      <c r="G1412" s="199">
        <v>31000</v>
      </c>
      <c r="H1412" s="175">
        <f>F1412*G1412</f>
        <v>62000</v>
      </c>
      <c r="I1412" s="168" t="s">
        <v>162</v>
      </c>
      <c r="J1412" s="252"/>
    </row>
    <row r="1413" spans="1:10" ht="20.25" customHeight="1" thickBot="1" x14ac:dyDescent="0.3">
      <c r="A1413" s="553"/>
      <c r="B1413" s="555"/>
      <c r="C1413" s="195">
        <v>40151521</v>
      </c>
      <c r="D1413" s="195" t="s">
        <v>450</v>
      </c>
      <c r="E1413" s="191" t="s">
        <v>44</v>
      </c>
      <c r="F1413" s="195">
        <v>1</v>
      </c>
      <c r="G1413" s="200">
        <v>118000</v>
      </c>
      <c r="H1413" s="203">
        <f t="shared" ref="H1413:H1414" si="53">F1413*G1413</f>
        <v>118000</v>
      </c>
      <c r="I1413" s="168" t="s">
        <v>162</v>
      </c>
      <c r="J1413" s="253"/>
    </row>
    <row r="1414" spans="1:10" ht="20.25" customHeight="1" thickBot="1" x14ac:dyDescent="0.3">
      <c r="A1414" s="553"/>
      <c r="B1414" s="555"/>
      <c r="C1414" s="195">
        <v>40151513</v>
      </c>
      <c r="D1414" s="357" t="s">
        <v>315</v>
      </c>
      <c r="E1414" s="195" t="s">
        <v>44</v>
      </c>
      <c r="F1414" s="358">
        <v>1</v>
      </c>
      <c r="G1414" s="200">
        <v>45000</v>
      </c>
      <c r="H1414" s="203">
        <f t="shared" si="53"/>
        <v>45000</v>
      </c>
      <c r="I1414" s="174" t="s">
        <v>281</v>
      </c>
      <c r="J1414" s="253"/>
    </row>
    <row r="1415" spans="1:10" ht="32.25" thickBot="1" x14ac:dyDescent="0.3">
      <c r="A1415" s="554"/>
      <c r="B1415" s="556"/>
      <c r="C1415" s="188"/>
      <c r="D1415" s="188"/>
      <c r="E1415" s="444"/>
      <c r="F1415" s="194"/>
      <c r="G1415" s="198" t="s">
        <v>46</v>
      </c>
      <c r="H1415" s="367">
        <f>SUM(H1412:H1414)</f>
        <v>225000</v>
      </c>
      <c r="I1415" s="253"/>
      <c r="J1415" s="170"/>
    </row>
    <row r="1416" spans="1:10" ht="48" thickBot="1" x14ac:dyDescent="0.3">
      <c r="A1416" s="26" t="s">
        <v>15</v>
      </c>
      <c r="B1416" s="26" t="s">
        <v>16</v>
      </c>
      <c r="C1416" s="27" t="s">
        <v>17</v>
      </c>
      <c r="D1416" s="28" t="s">
        <v>18</v>
      </c>
      <c r="E1416" s="28" t="s">
        <v>19</v>
      </c>
      <c r="F1416" s="28" t="s">
        <v>20</v>
      </c>
      <c r="G1416" s="28" t="s">
        <v>21</v>
      </c>
      <c r="H1416" s="28" t="s">
        <v>22</v>
      </c>
      <c r="I1416" s="275"/>
      <c r="J1416" s="170"/>
    </row>
    <row r="1417" spans="1:10" ht="95.25" thickBot="1" x14ac:dyDescent="0.3">
      <c r="A1417" s="543">
        <v>76</v>
      </c>
      <c r="B1417" s="544">
        <v>65</v>
      </c>
      <c r="C1417" s="30" t="s">
        <v>237</v>
      </c>
      <c r="D1417" s="31" t="s">
        <v>236</v>
      </c>
      <c r="E1417" s="31" t="s">
        <v>54</v>
      </c>
      <c r="F1417" s="31" t="s">
        <v>55</v>
      </c>
      <c r="G1417" s="31" t="s">
        <v>26</v>
      </c>
      <c r="H1417" s="31"/>
      <c r="I1417" s="268"/>
      <c r="J1417" s="170"/>
    </row>
    <row r="1418" spans="1:10" ht="33" thickTop="1" thickBot="1" x14ac:dyDescent="0.3">
      <c r="A1418" s="553"/>
      <c r="B1418" s="555"/>
      <c r="C1418" s="315" t="s">
        <v>27</v>
      </c>
      <c r="D1418" s="33" t="s">
        <v>28</v>
      </c>
      <c r="E1418" s="34">
        <v>44809</v>
      </c>
      <c r="F1418" s="315" t="s">
        <v>29</v>
      </c>
      <c r="G1418" s="33" t="s">
        <v>30</v>
      </c>
      <c r="H1418" s="31" t="s">
        <v>31</v>
      </c>
      <c r="I1418" s="268"/>
      <c r="J1418" s="170"/>
    </row>
    <row r="1419" spans="1:10" ht="20.25" customHeight="1" thickTop="1" thickBot="1" x14ac:dyDescent="0.3">
      <c r="A1419" s="553"/>
      <c r="B1419" s="555"/>
      <c r="C1419" s="316"/>
      <c r="D1419" s="33" t="s">
        <v>32</v>
      </c>
      <c r="E1419" s="31">
        <v>3</v>
      </c>
      <c r="F1419" s="316"/>
      <c r="G1419" s="33" t="s">
        <v>33</v>
      </c>
      <c r="H1419" s="69" t="s">
        <v>34</v>
      </c>
      <c r="I1419" s="268"/>
      <c r="J1419" s="170"/>
    </row>
    <row r="1420" spans="1:10" ht="20.25" customHeight="1" thickTop="1" thickBot="1" x14ac:dyDescent="0.3">
      <c r="A1420" s="553"/>
      <c r="B1420" s="555"/>
      <c r="C1420" s="316"/>
      <c r="D1420" s="33" t="s">
        <v>35</v>
      </c>
      <c r="E1420" s="34">
        <v>44816</v>
      </c>
      <c r="F1420" s="316"/>
      <c r="G1420" s="33" t="s">
        <v>36</v>
      </c>
      <c r="H1420" s="69" t="s">
        <v>34</v>
      </c>
      <c r="I1420" s="268"/>
      <c r="J1420" s="170"/>
    </row>
    <row r="1421" spans="1:10" ht="20.25" customHeight="1" thickTop="1" thickBot="1" x14ac:dyDescent="0.3">
      <c r="A1421" s="553"/>
      <c r="B1421" s="555"/>
      <c r="C1421" s="317"/>
      <c r="D1421" s="33" t="s">
        <v>32</v>
      </c>
      <c r="E1421" s="31">
        <v>3</v>
      </c>
      <c r="F1421" s="317"/>
      <c r="G1421" s="33" t="s">
        <v>37</v>
      </c>
      <c r="H1421" s="69" t="s">
        <v>34</v>
      </c>
      <c r="I1421" s="268"/>
      <c r="J1421" s="170"/>
    </row>
    <row r="1422" spans="1:10" ht="20.25" customHeight="1" thickTop="1" thickBot="1" x14ac:dyDescent="0.3">
      <c r="A1422" s="553"/>
      <c r="B1422" s="555"/>
      <c r="C1422" s="57"/>
      <c r="D1422" s="57"/>
      <c r="E1422" s="437"/>
      <c r="F1422" s="57"/>
      <c r="G1422" s="57"/>
      <c r="H1422" s="57"/>
      <c r="I1422" s="268"/>
      <c r="J1422" s="170"/>
    </row>
    <row r="1423" spans="1:10" ht="33" thickTop="1" thickBot="1" x14ac:dyDescent="0.3">
      <c r="A1423" s="553"/>
      <c r="B1423" s="555"/>
      <c r="C1423" s="37" t="s">
        <v>38</v>
      </c>
      <c r="D1423" s="38" t="s">
        <v>39</v>
      </c>
      <c r="E1423" s="38" t="s">
        <v>40</v>
      </c>
      <c r="F1423" s="38" t="s">
        <v>41</v>
      </c>
      <c r="G1423" s="38" t="s">
        <v>42</v>
      </c>
      <c r="H1423" s="38" t="s">
        <v>43</v>
      </c>
      <c r="I1423" s="268"/>
      <c r="J1423" s="170"/>
    </row>
    <row r="1424" spans="1:10" ht="20.25" customHeight="1" thickTop="1" thickBot="1" x14ac:dyDescent="0.3">
      <c r="A1424" s="553"/>
      <c r="B1424" s="555"/>
      <c r="C1424" s="193">
        <v>40101701</v>
      </c>
      <c r="D1424" s="191" t="s">
        <v>266</v>
      </c>
      <c r="E1424" s="359" t="s">
        <v>44</v>
      </c>
      <c r="F1424" s="191">
        <v>2</v>
      </c>
      <c r="G1424" s="199">
        <v>50000</v>
      </c>
      <c r="H1424" s="175">
        <f>F1424*G1424</f>
        <v>100000</v>
      </c>
      <c r="I1424" s="168" t="s">
        <v>324</v>
      </c>
      <c r="J1424" s="252"/>
    </row>
    <row r="1425" spans="1:10" ht="20.25" customHeight="1" thickBot="1" x14ac:dyDescent="0.3">
      <c r="A1425" s="553"/>
      <c r="B1425" s="555"/>
      <c r="C1425" s="195">
        <v>40101701</v>
      </c>
      <c r="D1425" s="195" t="s">
        <v>266</v>
      </c>
      <c r="E1425" s="195" t="s">
        <v>44</v>
      </c>
      <c r="F1425" s="195">
        <v>2</v>
      </c>
      <c r="G1425" s="200">
        <v>65000</v>
      </c>
      <c r="H1425" s="203">
        <f t="shared" ref="H1425:H1426" si="54">F1425*G1425</f>
        <v>130000</v>
      </c>
      <c r="I1425" s="168" t="s">
        <v>238</v>
      </c>
      <c r="J1425" s="253"/>
    </row>
    <row r="1426" spans="1:10" ht="20.25" customHeight="1" thickBot="1" x14ac:dyDescent="0.3">
      <c r="A1426" s="553"/>
      <c r="B1426" s="555"/>
      <c r="C1426" s="195">
        <v>40101701</v>
      </c>
      <c r="D1426" s="195" t="s">
        <v>266</v>
      </c>
      <c r="E1426" s="195" t="s">
        <v>44</v>
      </c>
      <c r="F1426" s="195">
        <v>7</v>
      </c>
      <c r="G1426" s="200">
        <v>30000</v>
      </c>
      <c r="H1426" s="203">
        <f t="shared" si="54"/>
        <v>210000</v>
      </c>
      <c r="I1426" s="174" t="s">
        <v>162</v>
      </c>
      <c r="J1426" s="253"/>
    </row>
    <row r="1427" spans="1:10" ht="32.25" thickBot="1" x14ac:dyDescent="0.3">
      <c r="A1427" s="554"/>
      <c r="B1427" s="556"/>
      <c r="C1427" s="519"/>
      <c r="D1427" s="519"/>
      <c r="E1427" s="520"/>
      <c r="F1427" s="521"/>
      <c r="G1427" s="522" t="s">
        <v>46</v>
      </c>
      <c r="H1427" s="523">
        <f>SUM(H1424:H1426)</f>
        <v>440000</v>
      </c>
      <c r="I1427" s="253"/>
      <c r="J1427" s="170"/>
    </row>
    <row r="1428" spans="1:10" ht="48" thickBot="1" x14ac:dyDescent="0.3">
      <c r="A1428" s="26" t="s">
        <v>15</v>
      </c>
      <c r="B1428" s="503" t="s">
        <v>16</v>
      </c>
      <c r="C1428" s="504" t="s">
        <v>17</v>
      </c>
      <c r="D1428" s="401" t="s">
        <v>18</v>
      </c>
      <c r="E1428" s="401" t="s">
        <v>19</v>
      </c>
      <c r="F1428" s="401" t="s">
        <v>20</v>
      </c>
      <c r="G1428" s="401" t="s">
        <v>21</v>
      </c>
      <c r="H1428" s="505" t="s">
        <v>22</v>
      </c>
      <c r="I1428" s="275"/>
      <c r="J1428" s="170"/>
    </row>
    <row r="1429" spans="1:10" ht="48" thickBot="1" x14ac:dyDescent="0.3">
      <c r="A1429" s="543">
        <v>77</v>
      </c>
      <c r="B1429" s="544">
        <v>65</v>
      </c>
      <c r="C1429" s="485" t="s">
        <v>451</v>
      </c>
      <c r="D1429" s="78" t="s">
        <v>453</v>
      </c>
      <c r="E1429" s="78" t="s">
        <v>54</v>
      </c>
      <c r="F1429" s="78" t="s">
        <v>477</v>
      </c>
      <c r="G1429" s="78" t="s">
        <v>26</v>
      </c>
      <c r="H1429" s="78"/>
      <c r="I1429" s="268"/>
      <c r="J1429" s="170"/>
    </row>
    <row r="1430" spans="1:10" ht="33" thickTop="1" thickBot="1" x14ac:dyDescent="0.3">
      <c r="A1430" s="553"/>
      <c r="B1430" s="555"/>
      <c r="C1430" s="315" t="s">
        <v>27</v>
      </c>
      <c r="D1430" s="33" t="s">
        <v>28</v>
      </c>
      <c r="E1430" s="34">
        <v>44781</v>
      </c>
      <c r="F1430" s="315" t="s">
        <v>29</v>
      </c>
      <c r="G1430" s="33" t="s">
        <v>30</v>
      </c>
      <c r="H1430" s="31" t="s">
        <v>31</v>
      </c>
      <c r="I1430" s="268"/>
      <c r="J1430" s="170"/>
    </row>
    <row r="1431" spans="1:10" ht="20.25" customHeight="1" thickTop="1" thickBot="1" x14ac:dyDescent="0.3">
      <c r="A1431" s="553"/>
      <c r="B1431" s="555"/>
      <c r="C1431" s="316"/>
      <c r="D1431" s="33" t="s">
        <v>32</v>
      </c>
      <c r="E1431" s="31">
        <v>3</v>
      </c>
      <c r="F1431" s="316"/>
      <c r="G1431" s="33" t="s">
        <v>33</v>
      </c>
      <c r="H1431" s="69" t="s">
        <v>34</v>
      </c>
      <c r="I1431" s="268"/>
      <c r="J1431" s="170"/>
    </row>
    <row r="1432" spans="1:10" ht="20.25" customHeight="1" thickTop="1" thickBot="1" x14ac:dyDescent="0.3">
      <c r="A1432" s="553"/>
      <c r="B1432" s="555"/>
      <c r="C1432" s="316"/>
      <c r="D1432" s="33" t="s">
        <v>35</v>
      </c>
      <c r="E1432" s="34">
        <v>44789</v>
      </c>
      <c r="F1432" s="316"/>
      <c r="G1432" s="33" t="s">
        <v>36</v>
      </c>
      <c r="H1432" s="69" t="s">
        <v>34</v>
      </c>
      <c r="I1432" s="268"/>
      <c r="J1432" s="170"/>
    </row>
    <row r="1433" spans="1:10" ht="20.25" customHeight="1" thickTop="1" thickBot="1" x14ac:dyDescent="0.3">
      <c r="A1433" s="553"/>
      <c r="B1433" s="555"/>
      <c r="C1433" s="317"/>
      <c r="D1433" s="33" t="s">
        <v>32</v>
      </c>
      <c r="E1433" s="31">
        <v>3</v>
      </c>
      <c r="F1433" s="317"/>
      <c r="G1433" s="33" t="s">
        <v>37</v>
      </c>
      <c r="H1433" s="69" t="s">
        <v>34</v>
      </c>
      <c r="I1433" s="268"/>
      <c r="J1433" s="170"/>
    </row>
    <row r="1434" spans="1:10" ht="20.25" customHeight="1" thickTop="1" thickBot="1" x14ac:dyDescent="0.3">
      <c r="A1434" s="553"/>
      <c r="B1434" s="555"/>
      <c r="C1434" s="57"/>
      <c r="D1434" s="57"/>
      <c r="E1434" s="437"/>
      <c r="F1434" s="57"/>
      <c r="G1434" s="57"/>
      <c r="H1434" s="57"/>
      <c r="I1434" s="268"/>
      <c r="J1434" s="170"/>
    </row>
    <row r="1435" spans="1:10" ht="33" thickTop="1" thickBot="1" x14ac:dyDescent="0.3">
      <c r="A1435" s="553"/>
      <c r="B1435" s="555"/>
      <c r="C1435" s="37" t="s">
        <v>38</v>
      </c>
      <c r="D1435" s="38" t="s">
        <v>39</v>
      </c>
      <c r="E1435" s="38" t="s">
        <v>40</v>
      </c>
      <c r="F1435" s="38" t="s">
        <v>41</v>
      </c>
      <c r="G1435" s="38" t="s">
        <v>42</v>
      </c>
      <c r="H1435" s="38" t="s">
        <v>43</v>
      </c>
      <c r="I1435" s="268"/>
      <c r="J1435" s="170"/>
    </row>
    <row r="1436" spans="1:10" ht="20.25" customHeight="1" thickTop="1" thickBot="1" x14ac:dyDescent="0.3">
      <c r="A1436" s="553"/>
      <c r="B1436" s="555"/>
      <c r="C1436" s="193">
        <v>39121002</v>
      </c>
      <c r="D1436" s="191" t="s">
        <v>258</v>
      </c>
      <c r="E1436" s="195" t="s">
        <v>44</v>
      </c>
      <c r="F1436" s="191">
        <v>4</v>
      </c>
      <c r="G1436" s="199">
        <v>800</v>
      </c>
      <c r="H1436" s="175">
        <f>F1436*G1436</f>
        <v>3200</v>
      </c>
      <c r="I1436" s="168" t="s">
        <v>238</v>
      </c>
      <c r="J1436" s="252"/>
    </row>
    <row r="1437" spans="1:10" ht="20.25" customHeight="1" thickBot="1" x14ac:dyDescent="0.3">
      <c r="A1437" s="553"/>
      <c r="B1437" s="555"/>
      <c r="C1437" s="195">
        <v>41112108</v>
      </c>
      <c r="D1437" s="195" t="s">
        <v>452</v>
      </c>
      <c r="E1437" s="195" t="s">
        <v>44</v>
      </c>
      <c r="F1437" s="195">
        <v>1</v>
      </c>
      <c r="G1437" s="200">
        <v>500000</v>
      </c>
      <c r="H1437" s="203">
        <f t="shared" ref="H1437" si="55">F1437*G1437</f>
        <v>500000</v>
      </c>
      <c r="I1437" s="168" t="s">
        <v>329</v>
      </c>
      <c r="J1437" s="253"/>
    </row>
    <row r="1438" spans="1:10" ht="32.25" thickBot="1" x14ac:dyDescent="0.3">
      <c r="A1438" s="554"/>
      <c r="B1438" s="556"/>
      <c r="C1438" s="188"/>
      <c r="D1438" s="188"/>
      <c r="E1438" s="444"/>
      <c r="F1438" s="194"/>
      <c r="G1438" s="198" t="s">
        <v>46</v>
      </c>
      <c r="H1438" s="367">
        <f>SUM(H1436:H1437)</f>
        <v>503200</v>
      </c>
      <c r="I1438" s="253"/>
      <c r="J1438" s="170"/>
    </row>
    <row r="1439" spans="1:10" x14ac:dyDescent="0.25">
      <c r="C1439" s="128"/>
      <c r="D1439" s="128"/>
      <c r="E1439" s="459"/>
      <c r="F1439" s="128"/>
      <c r="G1439" s="128"/>
      <c r="H1439" s="128"/>
      <c r="I1439" s="275"/>
    </row>
    <row r="1440" spans="1:10" ht="16.5" thickBot="1" x14ac:dyDescent="0.3"/>
    <row r="1441" spans="1:9" ht="48" thickBot="1" x14ac:dyDescent="0.3">
      <c r="A1441" s="26" t="s">
        <v>15</v>
      </c>
      <c r="B1441" s="503" t="s">
        <v>16</v>
      </c>
      <c r="C1441" s="504" t="s">
        <v>17</v>
      </c>
      <c r="D1441" s="401" t="s">
        <v>18</v>
      </c>
      <c r="E1441" s="401" t="s">
        <v>19</v>
      </c>
      <c r="F1441" s="401" t="s">
        <v>20</v>
      </c>
      <c r="G1441" s="401" t="s">
        <v>21</v>
      </c>
      <c r="H1441" s="505" t="s">
        <v>22</v>
      </c>
    </row>
    <row r="1442" spans="1:9" ht="48" thickBot="1" x14ac:dyDescent="0.3">
      <c r="A1442" s="543">
        <v>78</v>
      </c>
      <c r="B1442" s="544">
        <v>39</v>
      </c>
      <c r="C1442" s="485" t="s">
        <v>454</v>
      </c>
      <c r="D1442" s="78" t="s">
        <v>457</v>
      </c>
      <c r="E1442" s="78" t="s">
        <v>54</v>
      </c>
      <c r="F1442" s="78" t="s">
        <v>55</v>
      </c>
      <c r="G1442" s="78" t="s">
        <v>52</v>
      </c>
      <c r="H1442" s="78"/>
    </row>
    <row r="1443" spans="1:9" ht="33" thickTop="1" thickBot="1" x14ac:dyDescent="0.3">
      <c r="A1443" s="553"/>
      <c r="B1443" s="555"/>
      <c r="C1443" s="315" t="s">
        <v>27</v>
      </c>
      <c r="D1443" s="33" t="s">
        <v>28</v>
      </c>
      <c r="E1443" s="34">
        <v>44690</v>
      </c>
      <c r="F1443" s="315" t="s">
        <v>29</v>
      </c>
      <c r="G1443" s="33" t="s">
        <v>30</v>
      </c>
      <c r="H1443" s="31" t="s">
        <v>31</v>
      </c>
    </row>
    <row r="1444" spans="1:9" ht="20.25" customHeight="1" thickTop="1" thickBot="1" x14ac:dyDescent="0.3">
      <c r="A1444" s="553"/>
      <c r="B1444" s="555"/>
      <c r="C1444" s="316"/>
      <c r="D1444" s="33" t="s">
        <v>32</v>
      </c>
      <c r="E1444" s="31">
        <v>2</v>
      </c>
      <c r="F1444" s="316"/>
      <c r="G1444" s="33" t="s">
        <v>33</v>
      </c>
      <c r="H1444" s="69" t="s">
        <v>34</v>
      </c>
    </row>
    <row r="1445" spans="1:9" ht="20.25" customHeight="1" thickTop="1" thickBot="1" x14ac:dyDescent="0.3">
      <c r="A1445" s="553"/>
      <c r="B1445" s="555"/>
      <c r="C1445" s="316"/>
      <c r="D1445" s="33" t="s">
        <v>35</v>
      </c>
      <c r="E1445" s="34">
        <v>44697</v>
      </c>
      <c r="F1445" s="316"/>
      <c r="G1445" s="33" t="s">
        <v>36</v>
      </c>
      <c r="H1445" s="69" t="s">
        <v>34</v>
      </c>
    </row>
    <row r="1446" spans="1:9" ht="20.25" customHeight="1" thickTop="1" thickBot="1" x14ac:dyDescent="0.3">
      <c r="A1446" s="553"/>
      <c r="B1446" s="555"/>
      <c r="C1446" s="317"/>
      <c r="D1446" s="33" t="s">
        <v>32</v>
      </c>
      <c r="E1446" s="31">
        <v>2</v>
      </c>
      <c r="F1446" s="317"/>
      <c r="G1446" s="33" t="s">
        <v>37</v>
      </c>
      <c r="H1446" s="69" t="s">
        <v>34</v>
      </c>
    </row>
    <row r="1447" spans="1:9" ht="20.25" customHeight="1" thickTop="1" thickBot="1" x14ac:dyDescent="0.3">
      <c r="A1447" s="553"/>
      <c r="B1447" s="555"/>
      <c r="C1447" s="57"/>
      <c r="D1447" s="57"/>
      <c r="E1447" s="437"/>
      <c r="F1447" s="57"/>
      <c r="G1447" s="57"/>
      <c r="H1447" s="57"/>
    </row>
    <row r="1448" spans="1:9" ht="33" thickTop="1" thickBot="1" x14ac:dyDescent="0.3">
      <c r="A1448" s="553"/>
      <c r="B1448" s="555"/>
      <c r="C1448" s="37" t="s">
        <v>38</v>
      </c>
      <c r="D1448" s="38" t="s">
        <v>39</v>
      </c>
      <c r="E1448" s="38" t="s">
        <v>40</v>
      </c>
      <c r="F1448" s="38" t="s">
        <v>41</v>
      </c>
      <c r="G1448" s="38" t="s">
        <v>42</v>
      </c>
      <c r="H1448" s="38" t="s">
        <v>43</v>
      </c>
    </row>
    <row r="1449" spans="1:9" ht="20.25" customHeight="1" thickTop="1" thickBot="1" x14ac:dyDescent="0.3">
      <c r="A1449" s="553"/>
      <c r="B1449" s="555"/>
      <c r="C1449" s="190">
        <v>41113630</v>
      </c>
      <c r="D1449" s="106" t="s">
        <v>455</v>
      </c>
      <c r="E1449" s="106" t="s">
        <v>44</v>
      </c>
      <c r="F1449" s="106">
        <v>1</v>
      </c>
      <c r="G1449" s="197">
        <v>1800</v>
      </c>
      <c r="H1449" s="197">
        <f>F1449*G1449</f>
        <v>1800</v>
      </c>
      <c r="I1449" s="269" t="s">
        <v>421</v>
      </c>
    </row>
    <row r="1450" spans="1:9" ht="20.25" customHeight="1" x14ac:dyDescent="0.25">
      <c r="A1450" s="553"/>
      <c r="B1450" s="555"/>
      <c r="C1450" s="97">
        <v>27112709</v>
      </c>
      <c r="D1450" s="97" t="s">
        <v>456</v>
      </c>
      <c r="E1450" s="106" t="s">
        <v>44</v>
      </c>
      <c r="F1450" s="97">
        <v>1</v>
      </c>
      <c r="G1450" s="98">
        <v>50000</v>
      </c>
      <c r="H1450" s="197">
        <f>F1450*G1450</f>
        <v>50000</v>
      </c>
      <c r="I1450" s="269" t="s">
        <v>238</v>
      </c>
    </row>
    <row r="1451" spans="1:9" ht="32.25" thickBot="1" x14ac:dyDescent="0.3">
      <c r="A1451" s="554"/>
      <c r="B1451" s="556"/>
      <c r="C1451" s="519"/>
      <c r="D1451" s="519"/>
      <c r="E1451" s="520"/>
      <c r="F1451" s="521"/>
      <c r="G1451" s="522" t="s">
        <v>46</v>
      </c>
      <c r="H1451" s="524">
        <f>SUM(H1449:H1450)</f>
        <v>51800</v>
      </c>
      <c r="I1451" s="271"/>
    </row>
    <row r="1452" spans="1:9" ht="48" thickBot="1" x14ac:dyDescent="0.3">
      <c r="A1452" s="26" t="s">
        <v>15</v>
      </c>
      <c r="B1452" s="503" t="s">
        <v>16</v>
      </c>
      <c r="C1452" s="504" t="s">
        <v>17</v>
      </c>
      <c r="D1452" s="401" t="s">
        <v>18</v>
      </c>
      <c r="E1452" s="401" t="s">
        <v>19</v>
      </c>
      <c r="F1452" s="401" t="s">
        <v>20</v>
      </c>
      <c r="G1452" s="401" t="s">
        <v>21</v>
      </c>
      <c r="H1452" s="505" t="s">
        <v>22</v>
      </c>
    </row>
    <row r="1453" spans="1:9" ht="32.25" thickBot="1" x14ac:dyDescent="0.3">
      <c r="A1453" s="543">
        <v>79</v>
      </c>
      <c r="B1453" s="544">
        <v>39</v>
      </c>
      <c r="C1453" s="485" t="s">
        <v>278</v>
      </c>
      <c r="D1453" s="78" t="s">
        <v>279</v>
      </c>
      <c r="E1453" s="78" t="s">
        <v>54</v>
      </c>
      <c r="F1453" s="78" t="s">
        <v>55</v>
      </c>
      <c r="G1453" s="78" t="s">
        <v>52</v>
      </c>
      <c r="H1453" s="78"/>
    </row>
    <row r="1454" spans="1:9" ht="33" thickTop="1" thickBot="1" x14ac:dyDescent="0.3">
      <c r="A1454" s="553"/>
      <c r="B1454" s="555"/>
      <c r="C1454" s="315" t="s">
        <v>27</v>
      </c>
      <c r="D1454" s="33" t="s">
        <v>28</v>
      </c>
      <c r="E1454" s="34">
        <v>44690</v>
      </c>
      <c r="F1454" s="315" t="s">
        <v>29</v>
      </c>
      <c r="G1454" s="33" t="s">
        <v>30</v>
      </c>
      <c r="H1454" s="31" t="s">
        <v>31</v>
      </c>
    </row>
    <row r="1455" spans="1:9" ht="20.25" customHeight="1" thickTop="1" thickBot="1" x14ac:dyDescent="0.3">
      <c r="A1455" s="553"/>
      <c r="B1455" s="555"/>
      <c r="C1455" s="316"/>
      <c r="D1455" s="33" t="s">
        <v>32</v>
      </c>
      <c r="E1455" s="31">
        <v>2</v>
      </c>
      <c r="F1455" s="316"/>
      <c r="G1455" s="33" t="s">
        <v>33</v>
      </c>
      <c r="H1455" s="69" t="s">
        <v>34</v>
      </c>
    </row>
    <row r="1456" spans="1:9" ht="20.25" customHeight="1" thickTop="1" thickBot="1" x14ac:dyDescent="0.3">
      <c r="A1456" s="553"/>
      <c r="B1456" s="555"/>
      <c r="C1456" s="316"/>
      <c r="D1456" s="33" t="s">
        <v>35</v>
      </c>
      <c r="E1456" s="34">
        <v>44697</v>
      </c>
      <c r="F1456" s="316"/>
      <c r="G1456" s="33" t="s">
        <v>36</v>
      </c>
      <c r="H1456" s="69" t="s">
        <v>34</v>
      </c>
    </row>
    <row r="1457" spans="1:9" ht="20.25" customHeight="1" thickTop="1" thickBot="1" x14ac:dyDescent="0.3">
      <c r="A1457" s="553"/>
      <c r="B1457" s="555"/>
      <c r="C1457" s="317"/>
      <c r="D1457" s="33" t="s">
        <v>32</v>
      </c>
      <c r="E1457" s="31">
        <v>2</v>
      </c>
      <c r="F1457" s="317"/>
      <c r="G1457" s="33" t="s">
        <v>37</v>
      </c>
      <c r="H1457" s="69" t="s">
        <v>34</v>
      </c>
    </row>
    <row r="1458" spans="1:9" ht="20.25" customHeight="1" thickTop="1" thickBot="1" x14ac:dyDescent="0.3">
      <c r="A1458" s="553"/>
      <c r="B1458" s="555"/>
      <c r="C1458" s="57"/>
      <c r="D1458" s="57"/>
      <c r="E1458" s="437"/>
      <c r="F1458" s="57"/>
      <c r="G1458" s="57"/>
      <c r="H1458" s="57"/>
    </row>
    <row r="1459" spans="1:9" ht="33" thickTop="1" thickBot="1" x14ac:dyDescent="0.3">
      <c r="A1459" s="553"/>
      <c r="B1459" s="555"/>
      <c r="C1459" s="37" t="s">
        <v>38</v>
      </c>
      <c r="D1459" s="38" t="s">
        <v>39</v>
      </c>
      <c r="E1459" s="38" t="s">
        <v>40</v>
      </c>
      <c r="F1459" s="38" t="s">
        <v>41</v>
      </c>
      <c r="G1459" s="38" t="s">
        <v>42</v>
      </c>
      <c r="H1459" s="38" t="s">
        <v>43</v>
      </c>
    </row>
    <row r="1460" spans="1:9" ht="20.25" customHeight="1" thickTop="1" thickBot="1" x14ac:dyDescent="0.3">
      <c r="A1460" s="553"/>
      <c r="B1460" s="555"/>
      <c r="C1460" s="41">
        <v>27112014</v>
      </c>
      <c r="D1460" s="42" t="s">
        <v>280</v>
      </c>
      <c r="E1460" s="42" t="s">
        <v>44</v>
      </c>
      <c r="F1460" s="42">
        <v>2</v>
      </c>
      <c r="G1460" s="70">
        <v>27000</v>
      </c>
      <c r="H1460" s="70">
        <f>F1460*G1460</f>
        <v>54000</v>
      </c>
    </row>
    <row r="1461" spans="1:9" ht="32.25" thickBot="1" x14ac:dyDescent="0.3">
      <c r="A1461" s="554"/>
      <c r="B1461" s="556"/>
      <c r="C1461" s="65"/>
      <c r="D1461" s="65"/>
      <c r="E1461" s="441"/>
      <c r="F1461" s="66"/>
      <c r="G1461" s="71" t="s">
        <v>46</v>
      </c>
      <c r="H1461" s="367">
        <f>SUM(H1460)</f>
        <v>54000</v>
      </c>
      <c r="I1461" s="269" t="s">
        <v>162</v>
      </c>
    </row>
    <row r="1462" spans="1:9" ht="48" thickBot="1" x14ac:dyDescent="0.3">
      <c r="A1462" s="26" t="s">
        <v>15</v>
      </c>
      <c r="B1462" s="26" t="s">
        <v>16</v>
      </c>
      <c r="C1462" s="27" t="s">
        <v>17</v>
      </c>
      <c r="D1462" s="28" t="s">
        <v>18</v>
      </c>
      <c r="E1462" s="28" t="s">
        <v>19</v>
      </c>
      <c r="F1462" s="28" t="s">
        <v>20</v>
      </c>
      <c r="G1462" s="28" t="s">
        <v>21</v>
      </c>
      <c r="H1462" s="28" t="s">
        <v>22</v>
      </c>
    </row>
    <row r="1463" spans="1:9" ht="32.25" thickBot="1" x14ac:dyDescent="0.3">
      <c r="A1463" s="543">
        <v>80</v>
      </c>
      <c r="B1463" s="544">
        <v>39</v>
      </c>
      <c r="C1463" s="30" t="s">
        <v>316</v>
      </c>
      <c r="D1463" s="31" t="s">
        <v>317</v>
      </c>
      <c r="E1463" s="31" t="s">
        <v>54</v>
      </c>
      <c r="F1463" s="31" t="s">
        <v>25</v>
      </c>
      <c r="G1463" s="31" t="s">
        <v>52</v>
      </c>
      <c r="H1463" s="31"/>
    </row>
    <row r="1464" spans="1:9" ht="33" thickTop="1" thickBot="1" x14ac:dyDescent="0.3">
      <c r="A1464" s="553"/>
      <c r="B1464" s="555"/>
      <c r="C1464" s="315" t="s">
        <v>27</v>
      </c>
      <c r="D1464" s="33" t="s">
        <v>28</v>
      </c>
      <c r="E1464" s="34">
        <v>44690</v>
      </c>
      <c r="F1464" s="315" t="s">
        <v>29</v>
      </c>
      <c r="G1464" s="33" t="s">
        <v>30</v>
      </c>
      <c r="H1464" s="31" t="s">
        <v>31</v>
      </c>
    </row>
    <row r="1465" spans="1:9" ht="20.25" customHeight="1" thickTop="1" thickBot="1" x14ac:dyDescent="0.3">
      <c r="A1465" s="553"/>
      <c r="B1465" s="555"/>
      <c r="C1465" s="316"/>
      <c r="D1465" s="33" t="s">
        <v>32</v>
      </c>
      <c r="E1465" s="31">
        <v>2</v>
      </c>
      <c r="F1465" s="316"/>
      <c r="G1465" s="33" t="s">
        <v>33</v>
      </c>
      <c r="H1465" s="69" t="s">
        <v>34</v>
      </c>
    </row>
    <row r="1466" spans="1:9" ht="20.25" customHeight="1" thickTop="1" thickBot="1" x14ac:dyDescent="0.3">
      <c r="A1466" s="553"/>
      <c r="B1466" s="555"/>
      <c r="C1466" s="316"/>
      <c r="D1466" s="33" t="s">
        <v>35</v>
      </c>
      <c r="E1466" s="34">
        <v>44697</v>
      </c>
      <c r="F1466" s="316"/>
      <c r="G1466" s="33" t="s">
        <v>36</v>
      </c>
      <c r="H1466" s="69" t="s">
        <v>34</v>
      </c>
    </row>
    <row r="1467" spans="1:9" ht="20.25" customHeight="1" thickTop="1" thickBot="1" x14ac:dyDescent="0.3">
      <c r="A1467" s="553"/>
      <c r="B1467" s="555"/>
      <c r="C1467" s="317"/>
      <c r="D1467" s="33" t="s">
        <v>32</v>
      </c>
      <c r="E1467" s="31">
        <v>2</v>
      </c>
      <c r="F1467" s="317"/>
      <c r="G1467" s="33" t="s">
        <v>37</v>
      </c>
      <c r="H1467" s="69" t="s">
        <v>34</v>
      </c>
    </row>
    <row r="1468" spans="1:9" ht="20.25" customHeight="1" thickTop="1" thickBot="1" x14ac:dyDescent="0.3">
      <c r="A1468" s="553"/>
      <c r="B1468" s="555"/>
      <c r="C1468" s="57"/>
      <c r="D1468" s="57"/>
      <c r="E1468" s="437"/>
      <c r="F1468" s="57"/>
      <c r="G1468" s="57"/>
      <c r="H1468" s="57"/>
    </row>
    <row r="1469" spans="1:9" ht="33" thickTop="1" thickBot="1" x14ac:dyDescent="0.3">
      <c r="A1469" s="553"/>
      <c r="B1469" s="555"/>
      <c r="C1469" s="37" t="s">
        <v>38</v>
      </c>
      <c r="D1469" s="38" t="s">
        <v>39</v>
      </c>
      <c r="E1469" s="38" t="s">
        <v>40</v>
      </c>
      <c r="F1469" s="38" t="s">
        <v>41</v>
      </c>
      <c r="G1469" s="38" t="s">
        <v>42</v>
      </c>
      <c r="H1469" s="38" t="s">
        <v>43</v>
      </c>
    </row>
    <row r="1470" spans="1:9" ht="20.25" customHeight="1" thickTop="1" thickBot="1" x14ac:dyDescent="0.3">
      <c r="A1470" s="553"/>
      <c r="B1470" s="555"/>
      <c r="C1470" s="193">
        <v>46171610</v>
      </c>
      <c r="D1470" s="191" t="s">
        <v>318</v>
      </c>
      <c r="E1470" s="106" t="s">
        <v>44</v>
      </c>
      <c r="F1470" s="106">
        <v>2</v>
      </c>
      <c r="G1470" s="70">
        <v>35000</v>
      </c>
      <c r="H1470" s="70">
        <f>F1470*G1470</f>
        <v>70000</v>
      </c>
      <c r="I1470" s="269" t="s">
        <v>162</v>
      </c>
    </row>
    <row r="1471" spans="1:9" ht="20.25" customHeight="1" thickBot="1" x14ac:dyDescent="0.3">
      <c r="A1471" s="553"/>
      <c r="B1471" s="555"/>
      <c r="C1471" s="195">
        <v>46171610</v>
      </c>
      <c r="D1471" s="195" t="s">
        <v>318</v>
      </c>
      <c r="E1471" s="97" t="s">
        <v>44</v>
      </c>
      <c r="F1471" s="363">
        <v>1</v>
      </c>
      <c r="G1471" s="192">
        <v>65000</v>
      </c>
      <c r="H1471" s="70">
        <f t="shared" ref="H1471:H1472" si="56">F1471*G1471</f>
        <v>65000</v>
      </c>
      <c r="I1471" s="269" t="s">
        <v>281</v>
      </c>
    </row>
    <row r="1472" spans="1:9" ht="20.25" customHeight="1" thickBot="1" x14ac:dyDescent="0.3">
      <c r="A1472" s="553"/>
      <c r="B1472" s="555"/>
      <c r="C1472" s="195">
        <v>46171610</v>
      </c>
      <c r="D1472" s="195" t="s">
        <v>318</v>
      </c>
      <c r="E1472" s="97" t="s">
        <v>44</v>
      </c>
      <c r="F1472" s="363">
        <v>2</v>
      </c>
      <c r="G1472" s="192">
        <v>50000</v>
      </c>
      <c r="H1472" s="70">
        <f t="shared" si="56"/>
        <v>100000</v>
      </c>
      <c r="I1472" s="269" t="s">
        <v>281</v>
      </c>
    </row>
    <row r="1473" spans="1:10" ht="32.25" thickBot="1" x14ac:dyDescent="0.3">
      <c r="A1473" s="554"/>
      <c r="B1473" s="556"/>
      <c r="C1473" s="188"/>
      <c r="D1473" s="188"/>
      <c r="E1473" s="444"/>
      <c r="F1473" s="194"/>
      <c r="G1473" s="71" t="s">
        <v>46</v>
      </c>
      <c r="H1473" s="367">
        <f>SUM(H1470:H1472)</f>
        <v>235000</v>
      </c>
      <c r="I1473" s="362"/>
    </row>
    <row r="1474" spans="1:10" ht="48" thickBot="1" x14ac:dyDescent="0.3">
      <c r="A1474" s="26" t="s">
        <v>15</v>
      </c>
      <c r="B1474" s="26" t="s">
        <v>16</v>
      </c>
      <c r="C1474" s="27" t="s">
        <v>17</v>
      </c>
      <c r="D1474" s="28" t="s">
        <v>18</v>
      </c>
      <c r="E1474" s="28" t="s">
        <v>19</v>
      </c>
      <c r="F1474" s="28" t="s">
        <v>20</v>
      </c>
      <c r="G1474" s="28" t="s">
        <v>21</v>
      </c>
      <c r="H1474" s="28" t="s">
        <v>22</v>
      </c>
      <c r="J1474" s="170"/>
    </row>
    <row r="1475" spans="1:10" ht="63.75" thickBot="1" x14ac:dyDescent="0.3">
      <c r="A1475" s="543">
        <v>81</v>
      </c>
      <c r="B1475" s="544">
        <v>39</v>
      </c>
      <c r="C1475" s="30" t="s">
        <v>458</v>
      </c>
      <c r="D1475" s="31" t="s">
        <v>476</v>
      </c>
      <c r="E1475" s="31" t="s">
        <v>54</v>
      </c>
      <c r="F1475" s="31" t="s">
        <v>25</v>
      </c>
      <c r="G1475" s="31" t="s">
        <v>26</v>
      </c>
      <c r="H1475" s="31"/>
      <c r="I1475" s="268"/>
      <c r="J1475" s="170"/>
    </row>
    <row r="1476" spans="1:10" ht="33" thickTop="1" thickBot="1" x14ac:dyDescent="0.3">
      <c r="A1476" s="553"/>
      <c r="B1476" s="555"/>
      <c r="C1476" s="315" t="s">
        <v>27</v>
      </c>
      <c r="D1476" s="33" t="s">
        <v>28</v>
      </c>
      <c r="E1476" s="34">
        <v>44690</v>
      </c>
      <c r="F1476" s="315" t="s">
        <v>29</v>
      </c>
      <c r="G1476" s="33" t="s">
        <v>30</v>
      </c>
      <c r="H1476" s="31" t="s">
        <v>31</v>
      </c>
      <c r="I1476" s="268"/>
      <c r="J1476" s="170"/>
    </row>
    <row r="1477" spans="1:10" ht="20.25" customHeight="1" thickTop="1" thickBot="1" x14ac:dyDescent="0.3">
      <c r="A1477" s="553"/>
      <c r="B1477" s="555"/>
      <c r="C1477" s="316"/>
      <c r="D1477" s="33" t="s">
        <v>32</v>
      </c>
      <c r="E1477" s="31">
        <v>2</v>
      </c>
      <c r="F1477" s="316"/>
      <c r="G1477" s="33" t="s">
        <v>33</v>
      </c>
      <c r="H1477" s="31" t="s">
        <v>134</v>
      </c>
      <c r="I1477" s="268"/>
      <c r="J1477" s="170"/>
    </row>
    <row r="1478" spans="1:10" ht="20.25" customHeight="1" thickTop="1" thickBot="1" x14ac:dyDescent="0.3">
      <c r="A1478" s="553"/>
      <c r="B1478" s="555"/>
      <c r="C1478" s="316"/>
      <c r="D1478" s="33" t="s">
        <v>35</v>
      </c>
      <c r="E1478" s="34">
        <v>44697</v>
      </c>
      <c r="F1478" s="316"/>
      <c r="G1478" s="33" t="s">
        <v>36</v>
      </c>
      <c r="H1478" s="31" t="s">
        <v>284</v>
      </c>
      <c r="I1478" s="268"/>
      <c r="J1478" s="170"/>
    </row>
    <row r="1479" spans="1:10" ht="20.25" customHeight="1" thickTop="1" thickBot="1" x14ac:dyDescent="0.3">
      <c r="A1479" s="553"/>
      <c r="B1479" s="555"/>
      <c r="C1479" s="317"/>
      <c r="D1479" s="33" t="s">
        <v>32</v>
      </c>
      <c r="E1479" s="31">
        <v>2</v>
      </c>
      <c r="F1479" s="317"/>
      <c r="G1479" s="33" t="s">
        <v>37</v>
      </c>
      <c r="H1479" s="31" t="s">
        <v>284</v>
      </c>
      <c r="I1479" s="268"/>
      <c r="J1479" s="170"/>
    </row>
    <row r="1480" spans="1:10" ht="20.25" customHeight="1" thickTop="1" thickBot="1" x14ac:dyDescent="0.3">
      <c r="A1480" s="553"/>
      <c r="B1480" s="555"/>
      <c r="C1480" s="57"/>
      <c r="D1480" s="57"/>
      <c r="E1480" s="437"/>
      <c r="F1480" s="57"/>
      <c r="G1480" s="57"/>
      <c r="H1480" s="57"/>
      <c r="I1480" s="268"/>
      <c r="J1480" s="170"/>
    </row>
    <row r="1481" spans="1:10" ht="33" thickTop="1" thickBot="1" x14ac:dyDescent="0.3">
      <c r="A1481" s="553"/>
      <c r="B1481" s="555"/>
      <c r="C1481" s="37" t="s">
        <v>38</v>
      </c>
      <c r="D1481" s="38" t="s">
        <v>39</v>
      </c>
      <c r="E1481" s="38" t="s">
        <v>40</v>
      </c>
      <c r="F1481" s="38" t="s">
        <v>41</v>
      </c>
      <c r="G1481" s="38" t="s">
        <v>42</v>
      </c>
      <c r="H1481" s="38" t="s">
        <v>43</v>
      </c>
      <c r="I1481" s="268"/>
      <c r="J1481" s="170"/>
    </row>
    <row r="1482" spans="1:10" ht="19.5" customHeight="1" thickTop="1" thickBot="1" x14ac:dyDescent="0.3">
      <c r="A1482" s="553"/>
      <c r="B1482" s="555"/>
      <c r="C1482" s="193">
        <v>10151515</v>
      </c>
      <c r="D1482" s="191" t="s">
        <v>459</v>
      </c>
      <c r="E1482" s="191" t="s">
        <v>268</v>
      </c>
      <c r="F1482" s="191">
        <v>5</v>
      </c>
      <c r="G1482" s="175">
        <v>6000</v>
      </c>
      <c r="H1482" s="175">
        <f>F1482*G1482</f>
        <v>30000</v>
      </c>
      <c r="I1482" s="269" t="s">
        <v>162</v>
      </c>
      <c r="J1482" s="360"/>
    </row>
    <row r="1483" spans="1:10" ht="19.5" customHeight="1" thickBot="1" x14ac:dyDescent="0.3">
      <c r="A1483" s="553"/>
      <c r="B1483" s="555"/>
      <c r="C1483" s="195">
        <v>10151521</v>
      </c>
      <c r="D1483" s="195" t="s">
        <v>460</v>
      </c>
      <c r="E1483" s="195" t="s">
        <v>268</v>
      </c>
      <c r="F1483" s="195">
        <v>5000</v>
      </c>
      <c r="G1483" s="203">
        <v>20</v>
      </c>
      <c r="H1483" s="175">
        <f t="shared" ref="H1483:H1486" si="57">F1483*G1483</f>
        <v>100000</v>
      </c>
      <c r="I1483" s="269" t="s">
        <v>162</v>
      </c>
      <c r="J1483" s="253"/>
    </row>
    <row r="1484" spans="1:10" ht="19.5" customHeight="1" thickBot="1" x14ac:dyDescent="0.3">
      <c r="A1484" s="553"/>
      <c r="B1484" s="555"/>
      <c r="C1484" s="195">
        <v>10151518</v>
      </c>
      <c r="D1484" s="195" t="s">
        <v>461</v>
      </c>
      <c r="E1484" s="195" t="s">
        <v>268</v>
      </c>
      <c r="F1484" s="195">
        <v>4500</v>
      </c>
      <c r="G1484" s="203">
        <v>10</v>
      </c>
      <c r="H1484" s="175">
        <f t="shared" si="57"/>
        <v>45000</v>
      </c>
      <c r="I1484" s="269" t="s">
        <v>162</v>
      </c>
      <c r="J1484" s="253"/>
    </row>
    <row r="1485" spans="1:10" ht="19.5" customHeight="1" thickBot="1" x14ac:dyDescent="0.3">
      <c r="A1485" s="553"/>
      <c r="B1485" s="555"/>
      <c r="C1485" s="195">
        <v>10151504</v>
      </c>
      <c r="D1485" s="195" t="s">
        <v>462</v>
      </c>
      <c r="E1485" s="195" t="s">
        <v>268</v>
      </c>
      <c r="F1485" s="195">
        <v>5</v>
      </c>
      <c r="G1485" s="203">
        <v>3000</v>
      </c>
      <c r="H1485" s="175">
        <f t="shared" si="57"/>
        <v>15000</v>
      </c>
      <c r="I1485" s="269" t="s">
        <v>162</v>
      </c>
      <c r="J1485" s="253"/>
    </row>
    <row r="1486" spans="1:10" ht="19.5" customHeight="1" thickBot="1" x14ac:dyDescent="0.3">
      <c r="A1486" s="553"/>
      <c r="B1486" s="555"/>
      <c r="C1486" s="195">
        <v>10151805</v>
      </c>
      <c r="D1486" s="195" t="s">
        <v>463</v>
      </c>
      <c r="E1486" s="195" t="s">
        <v>268</v>
      </c>
      <c r="F1486" s="195">
        <v>5</v>
      </c>
      <c r="G1486" s="203">
        <v>3000</v>
      </c>
      <c r="H1486" s="175">
        <f t="shared" si="57"/>
        <v>15000</v>
      </c>
      <c r="I1486" s="269" t="s">
        <v>162</v>
      </c>
      <c r="J1486" s="253"/>
    </row>
    <row r="1487" spans="1:10" ht="32.25" thickBot="1" x14ac:dyDescent="0.3">
      <c r="A1487" s="554"/>
      <c r="B1487" s="556"/>
      <c r="C1487" s="188"/>
      <c r="D1487" s="188"/>
      <c r="E1487" s="444"/>
      <c r="F1487" s="194"/>
      <c r="G1487" s="71" t="s">
        <v>46</v>
      </c>
      <c r="H1487" s="367">
        <f>SUM(H1482:H1486)</f>
        <v>205000</v>
      </c>
      <c r="I1487" s="361"/>
      <c r="J1487" s="353"/>
    </row>
    <row r="1488" spans="1:10" ht="48" thickBot="1" x14ac:dyDescent="0.3">
      <c r="A1488" s="26" t="s">
        <v>15</v>
      </c>
      <c r="B1488" s="26" t="s">
        <v>16</v>
      </c>
      <c r="C1488" s="27" t="s">
        <v>17</v>
      </c>
      <c r="D1488" s="28" t="s">
        <v>18</v>
      </c>
      <c r="E1488" s="28" t="s">
        <v>19</v>
      </c>
      <c r="F1488" s="28" t="s">
        <v>20</v>
      </c>
      <c r="G1488" s="28" t="s">
        <v>21</v>
      </c>
      <c r="H1488" s="28" t="s">
        <v>22</v>
      </c>
      <c r="I1488" s="268"/>
    </row>
    <row r="1489" spans="1:9" ht="32.25" thickBot="1" x14ac:dyDescent="0.3">
      <c r="A1489" s="543">
        <v>82</v>
      </c>
      <c r="B1489" s="544">
        <v>67</v>
      </c>
      <c r="C1489" s="30" t="s">
        <v>464</v>
      </c>
      <c r="D1489" s="31" t="s">
        <v>465</v>
      </c>
      <c r="E1489" s="31" t="s">
        <v>54</v>
      </c>
      <c r="F1489" s="31" t="s">
        <v>25</v>
      </c>
      <c r="G1489" s="31" t="s">
        <v>26</v>
      </c>
      <c r="H1489" s="31"/>
    </row>
    <row r="1490" spans="1:9" ht="33" thickTop="1" thickBot="1" x14ac:dyDescent="0.3">
      <c r="A1490" s="553"/>
      <c r="B1490" s="555"/>
      <c r="C1490" s="315" t="s">
        <v>27</v>
      </c>
      <c r="D1490" s="33" t="s">
        <v>28</v>
      </c>
      <c r="E1490" s="34">
        <v>44572</v>
      </c>
      <c r="F1490" s="315" t="s">
        <v>29</v>
      </c>
      <c r="G1490" s="33" t="s">
        <v>30</v>
      </c>
      <c r="H1490" s="31" t="s">
        <v>31</v>
      </c>
    </row>
    <row r="1491" spans="1:9" ht="20.25" customHeight="1" thickTop="1" thickBot="1" x14ac:dyDescent="0.3">
      <c r="A1491" s="553"/>
      <c r="B1491" s="555"/>
      <c r="C1491" s="316"/>
      <c r="D1491" s="33" t="s">
        <v>32</v>
      </c>
      <c r="E1491" s="31">
        <v>1</v>
      </c>
      <c r="F1491" s="316"/>
      <c r="G1491" s="33" t="s">
        <v>33</v>
      </c>
      <c r="H1491" s="69" t="s">
        <v>34</v>
      </c>
    </row>
    <row r="1492" spans="1:9" ht="20.25" customHeight="1" thickTop="1" thickBot="1" x14ac:dyDescent="0.3">
      <c r="A1492" s="553"/>
      <c r="B1492" s="555"/>
      <c r="C1492" s="316"/>
      <c r="D1492" s="33" t="s">
        <v>35</v>
      </c>
      <c r="E1492" s="34">
        <v>44579</v>
      </c>
      <c r="F1492" s="316"/>
      <c r="G1492" s="33" t="s">
        <v>36</v>
      </c>
      <c r="H1492" s="69" t="s">
        <v>34</v>
      </c>
    </row>
    <row r="1493" spans="1:9" ht="20.25" customHeight="1" thickTop="1" thickBot="1" x14ac:dyDescent="0.3">
      <c r="A1493" s="553"/>
      <c r="B1493" s="555"/>
      <c r="C1493" s="317"/>
      <c r="D1493" s="33" t="s">
        <v>32</v>
      </c>
      <c r="E1493" s="31">
        <v>1</v>
      </c>
      <c r="F1493" s="317"/>
      <c r="G1493" s="33" t="s">
        <v>37</v>
      </c>
      <c r="H1493" s="69" t="s">
        <v>34</v>
      </c>
    </row>
    <row r="1494" spans="1:9" ht="20.25" customHeight="1" thickTop="1" thickBot="1" x14ac:dyDescent="0.3">
      <c r="A1494" s="553"/>
      <c r="B1494" s="555"/>
      <c r="C1494" s="57"/>
      <c r="D1494" s="57"/>
      <c r="E1494" s="437"/>
      <c r="F1494" s="57"/>
      <c r="G1494" s="57"/>
      <c r="H1494" s="57"/>
    </row>
    <row r="1495" spans="1:9" ht="33" thickTop="1" thickBot="1" x14ac:dyDescent="0.3">
      <c r="A1495" s="553"/>
      <c r="B1495" s="555"/>
      <c r="C1495" s="37" t="s">
        <v>38</v>
      </c>
      <c r="D1495" s="38" t="s">
        <v>39</v>
      </c>
      <c r="E1495" s="91" t="s">
        <v>40</v>
      </c>
      <c r="F1495" s="38" t="s">
        <v>41</v>
      </c>
      <c r="G1495" s="38" t="s">
        <v>42</v>
      </c>
      <c r="H1495" s="38" t="s">
        <v>43</v>
      </c>
    </row>
    <row r="1496" spans="1:9" ht="17.25" thickTop="1" thickBot="1" x14ac:dyDescent="0.3">
      <c r="A1496" s="553"/>
      <c r="B1496" s="555"/>
      <c r="C1496" s="41">
        <v>43231513</v>
      </c>
      <c r="D1496" s="196" t="s">
        <v>466</v>
      </c>
      <c r="E1496" s="364" t="s">
        <v>268</v>
      </c>
      <c r="F1496" s="189">
        <v>11</v>
      </c>
      <c r="G1496" s="70">
        <v>36831.817999999999</v>
      </c>
      <c r="H1496" s="70">
        <f>F1496*G1496</f>
        <v>405149.99800000002</v>
      </c>
      <c r="I1496" s="269" t="s">
        <v>421</v>
      </c>
    </row>
    <row r="1497" spans="1:9" ht="16.5" thickBot="1" x14ac:dyDescent="0.3">
      <c r="A1497" s="553"/>
      <c r="B1497" s="555"/>
      <c r="C1497" s="41">
        <v>43232313</v>
      </c>
      <c r="D1497" s="196" t="s">
        <v>467</v>
      </c>
      <c r="E1497" s="365" t="s">
        <v>268</v>
      </c>
      <c r="F1497" s="189">
        <v>1</v>
      </c>
      <c r="G1497" s="70">
        <v>69325</v>
      </c>
      <c r="H1497" s="70">
        <f t="shared" ref="H1497:H1498" si="58">F1497*G1497</f>
        <v>69325</v>
      </c>
      <c r="I1497" s="269" t="s">
        <v>421</v>
      </c>
    </row>
    <row r="1498" spans="1:9" ht="19.5" customHeight="1" thickBot="1" x14ac:dyDescent="0.3">
      <c r="A1498" s="553"/>
      <c r="B1498" s="555"/>
      <c r="C1498" s="41">
        <v>43232313</v>
      </c>
      <c r="D1498" s="196" t="s">
        <v>467</v>
      </c>
      <c r="E1498" s="366" t="s">
        <v>268</v>
      </c>
      <c r="F1498" s="189">
        <v>1</v>
      </c>
      <c r="G1498" s="70">
        <v>68205</v>
      </c>
      <c r="H1498" s="70">
        <f t="shared" si="58"/>
        <v>68205</v>
      </c>
      <c r="I1498" s="269" t="s">
        <v>421</v>
      </c>
    </row>
    <row r="1499" spans="1:9" ht="32.25" thickBot="1" x14ac:dyDescent="0.3">
      <c r="A1499" s="554"/>
      <c r="B1499" s="556"/>
      <c r="C1499" s="65"/>
      <c r="D1499" s="65"/>
      <c r="E1499" s="444"/>
      <c r="F1499" s="66"/>
      <c r="G1499" s="71" t="s">
        <v>46</v>
      </c>
      <c r="H1499" s="367">
        <f>SUM(H1496:H1498)</f>
        <v>542679.99800000002</v>
      </c>
      <c r="I1499" s="271"/>
    </row>
  </sheetData>
  <mergeCells count="318">
    <mergeCell ref="A1453:A1461"/>
    <mergeCell ref="B1453:B1461"/>
    <mergeCell ref="A1393:A1403"/>
    <mergeCell ref="B1393:B1403"/>
    <mergeCell ref="A1405:A1415"/>
    <mergeCell ref="B1405:B1415"/>
    <mergeCell ref="A1417:A1427"/>
    <mergeCell ref="B1417:B1427"/>
    <mergeCell ref="A1442:A1451"/>
    <mergeCell ref="B1442:B1451"/>
    <mergeCell ref="A1357:A1365"/>
    <mergeCell ref="B1357:B1365"/>
    <mergeCell ref="C1358:C1361"/>
    <mergeCell ref="F1358:F1361"/>
    <mergeCell ref="A450:A464"/>
    <mergeCell ref="B450:B464"/>
    <mergeCell ref="C451:C454"/>
    <mergeCell ref="F451:F454"/>
    <mergeCell ref="A573:A588"/>
    <mergeCell ref="B573:B588"/>
    <mergeCell ref="C574:C577"/>
    <mergeCell ref="F574:F577"/>
    <mergeCell ref="C540:C543"/>
    <mergeCell ref="F540:F543"/>
    <mergeCell ref="A539:A550"/>
    <mergeCell ref="B539:B550"/>
    <mergeCell ref="A763:A798"/>
    <mergeCell ref="B763:B798"/>
    <mergeCell ref="C764:C767"/>
    <mergeCell ref="F764:F767"/>
    <mergeCell ref="C908:C911"/>
    <mergeCell ref="F908:F911"/>
    <mergeCell ref="A837:A851"/>
    <mergeCell ref="B837:B851"/>
    <mergeCell ref="A198:A206"/>
    <mergeCell ref="B198:B206"/>
    <mergeCell ref="C199:C202"/>
    <mergeCell ref="F199:F202"/>
    <mergeCell ref="A1244:A1252"/>
    <mergeCell ref="B1244:B1252"/>
    <mergeCell ref="C1245:C1248"/>
    <mergeCell ref="F1245:F1248"/>
    <mergeCell ref="B678:B694"/>
    <mergeCell ref="C679:C682"/>
    <mergeCell ref="F679:F682"/>
    <mergeCell ref="A666:A676"/>
    <mergeCell ref="B666:B676"/>
    <mergeCell ref="C667:C670"/>
    <mergeCell ref="F667:F670"/>
    <mergeCell ref="A710:A729"/>
    <mergeCell ref="B710:B729"/>
    <mergeCell ref="C711:C714"/>
    <mergeCell ref="A208:A225"/>
    <mergeCell ref="B208:B225"/>
    <mergeCell ref="C209:C212"/>
    <mergeCell ref="F209:F212"/>
    <mergeCell ref="A284:A295"/>
    <mergeCell ref="B284:B295"/>
    <mergeCell ref="A1475:A1487"/>
    <mergeCell ref="B1475:B1487"/>
    <mergeCell ref="A1429:A1438"/>
    <mergeCell ref="B1429:B1438"/>
    <mergeCell ref="A821:A833"/>
    <mergeCell ref="B821:B833"/>
    <mergeCell ref="C822:C825"/>
    <mergeCell ref="F822:F825"/>
    <mergeCell ref="C812:C815"/>
    <mergeCell ref="F812:F815"/>
    <mergeCell ref="A811:A818"/>
    <mergeCell ref="B811:B818"/>
    <mergeCell ref="A854:A904"/>
    <mergeCell ref="B854:B904"/>
    <mergeCell ref="C855:C858"/>
    <mergeCell ref="F855:F858"/>
    <mergeCell ref="A907:A956"/>
    <mergeCell ref="B907:B956"/>
    <mergeCell ref="C1368:C1371"/>
    <mergeCell ref="F1368:F1371"/>
    <mergeCell ref="A1382:A1391"/>
    <mergeCell ref="B1382:B1391"/>
    <mergeCell ref="C838:C841"/>
    <mergeCell ref="F838:F841"/>
    <mergeCell ref="A176:A185"/>
    <mergeCell ref="B176:B185"/>
    <mergeCell ref="C39:C42"/>
    <mergeCell ref="F39:F42"/>
    <mergeCell ref="C153:C156"/>
    <mergeCell ref="F153:F156"/>
    <mergeCell ref="A165:A174"/>
    <mergeCell ref="B165:B174"/>
    <mergeCell ref="C166:C169"/>
    <mergeCell ref="F166:F169"/>
    <mergeCell ref="C80:C83"/>
    <mergeCell ref="F80:F83"/>
    <mergeCell ref="C55:C58"/>
    <mergeCell ref="F55:F58"/>
    <mergeCell ref="C112:C115"/>
    <mergeCell ref="F112:F115"/>
    <mergeCell ref="C124:C127"/>
    <mergeCell ref="F124:F127"/>
    <mergeCell ref="C102:C105"/>
    <mergeCell ref="F102:F105"/>
    <mergeCell ref="C241:C244"/>
    <mergeCell ref="F241:F244"/>
    <mergeCell ref="C1:C4"/>
    <mergeCell ref="D2:G2"/>
    <mergeCell ref="D3:G3"/>
    <mergeCell ref="G6:H6"/>
    <mergeCell ref="G7:H7"/>
    <mergeCell ref="G8:H8"/>
    <mergeCell ref="A27:A36"/>
    <mergeCell ref="B27:B36"/>
    <mergeCell ref="C28:C31"/>
    <mergeCell ref="F28:F31"/>
    <mergeCell ref="G9:H9"/>
    <mergeCell ref="G10:H10"/>
    <mergeCell ref="G11:H11"/>
    <mergeCell ref="G12:H12"/>
    <mergeCell ref="A16:A25"/>
    <mergeCell ref="B16:B25"/>
    <mergeCell ref="C17:C20"/>
    <mergeCell ref="F17:F20"/>
    <mergeCell ref="C177:C180"/>
    <mergeCell ref="F177:F180"/>
    <mergeCell ref="C135:C138"/>
    <mergeCell ref="F135:F138"/>
    <mergeCell ref="A187:A196"/>
    <mergeCell ref="B187:B196"/>
    <mergeCell ref="C188:C191"/>
    <mergeCell ref="F188:F191"/>
    <mergeCell ref="C285:C288"/>
    <mergeCell ref="F285:F288"/>
    <mergeCell ref="A298:A335"/>
    <mergeCell ref="B298:B335"/>
    <mergeCell ref="C299:C302"/>
    <mergeCell ref="F299:F302"/>
    <mergeCell ref="A270:A281"/>
    <mergeCell ref="B270:B281"/>
    <mergeCell ref="C271:C274"/>
    <mergeCell ref="F271:F274"/>
    <mergeCell ref="A252:A266"/>
    <mergeCell ref="B252:B266"/>
    <mergeCell ref="C253:C256"/>
    <mergeCell ref="F253:F256"/>
    <mergeCell ref="A227:A238"/>
    <mergeCell ref="B227:B238"/>
    <mergeCell ref="C228:C231"/>
    <mergeCell ref="F228:F231"/>
    <mergeCell ref="A240:A250"/>
    <mergeCell ref="B240:B250"/>
    <mergeCell ref="A370:A384"/>
    <mergeCell ref="B370:B384"/>
    <mergeCell ref="C371:C374"/>
    <mergeCell ref="F371:F374"/>
    <mergeCell ref="A338:A367"/>
    <mergeCell ref="B338:B367"/>
    <mergeCell ref="C339:C342"/>
    <mergeCell ref="F339:F342"/>
    <mergeCell ref="F484:F487"/>
    <mergeCell ref="A436:A447"/>
    <mergeCell ref="B436:B447"/>
    <mergeCell ref="C437:C440"/>
    <mergeCell ref="F437:F440"/>
    <mergeCell ref="A425:A433"/>
    <mergeCell ref="A386:A394"/>
    <mergeCell ref="B386:B394"/>
    <mergeCell ref="C387:C390"/>
    <mergeCell ref="F387:F390"/>
    <mergeCell ref="A408:A422"/>
    <mergeCell ref="B408:B422"/>
    <mergeCell ref="C409:C412"/>
    <mergeCell ref="F409:F412"/>
    <mergeCell ref="A397:A405"/>
    <mergeCell ref="B397:B405"/>
    <mergeCell ref="C398:C401"/>
    <mergeCell ref="F398:F401"/>
    <mergeCell ref="B591:B605"/>
    <mergeCell ref="C592:C595"/>
    <mergeCell ref="F592:F595"/>
    <mergeCell ref="C651:C654"/>
    <mergeCell ref="F651:F654"/>
    <mergeCell ref="A562:A570"/>
    <mergeCell ref="B425:B433"/>
    <mergeCell ref="C426:C429"/>
    <mergeCell ref="F426:F429"/>
    <mergeCell ref="A511:A525"/>
    <mergeCell ref="B511:B525"/>
    <mergeCell ref="C512:C515"/>
    <mergeCell ref="F512:F515"/>
    <mergeCell ref="A528:A536"/>
    <mergeCell ref="B528:B536"/>
    <mergeCell ref="C529:C532"/>
    <mergeCell ref="F529:F532"/>
    <mergeCell ref="A467:A480"/>
    <mergeCell ref="B467:B480"/>
    <mergeCell ref="C468:C471"/>
    <mergeCell ref="F468:F471"/>
    <mergeCell ref="A483:A508"/>
    <mergeCell ref="B483:B508"/>
    <mergeCell ref="C484:C487"/>
    <mergeCell ref="A731:A741"/>
    <mergeCell ref="B731:B741"/>
    <mergeCell ref="C732:C735"/>
    <mergeCell ref="F732:F735"/>
    <mergeCell ref="A678:A694"/>
    <mergeCell ref="A1068:A1097"/>
    <mergeCell ref="B1068:B1097"/>
    <mergeCell ref="C1069:C1072"/>
    <mergeCell ref="F1069:F1072"/>
    <mergeCell ref="A697:A707"/>
    <mergeCell ref="B697:B707"/>
    <mergeCell ref="C698:C701"/>
    <mergeCell ref="F698:F701"/>
    <mergeCell ref="B562:B570"/>
    <mergeCell ref="C563:C566"/>
    <mergeCell ref="F563:F566"/>
    <mergeCell ref="A591:A605"/>
    <mergeCell ref="A1100:A1121"/>
    <mergeCell ref="B1100:B1121"/>
    <mergeCell ref="C1101:C1104"/>
    <mergeCell ref="F1101:F1104"/>
    <mergeCell ref="A744:A760"/>
    <mergeCell ref="B744:B760"/>
    <mergeCell ref="C745:C748"/>
    <mergeCell ref="F745:F748"/>
    <mergeCell ref="A959:A1024"/>
    <mergeCell ref="B959:B1024"/>
    <mergeCell ref="C960:C963"/>
    <mergeCell ref="F960:F963"/>
    <mergeCell ref="A1027:A1065"/>
    <mergeCell ref="B1027:B1065"/>
    <mergeCell ref="C1028:C1031"/>
    <mergeCell ref="F1028:F1031"/>
    <mergeCell ref="A800:A809"/>
    <mergeCell ref="B800:B809"/>
    <mergeCell ref="C801:C804"/>
    <mergeCell ref="F801:F804"/>
    <mergeCell ref="A1141:A1152"/>
    <mergeCell ref="B1141:B1152"/>
    <mergeCell ref="C1142:C1145"/>
    <mergeCell ref="F1142:F1145"/>
    <mergeCell ref="A1155:A1188"/>
    <mergeCell ref="B1155:B1188"/>
    <mergeCell ref="C1156:C1159"/>
    <mergeCell ref="F1156:F1159"/>
    <mergeCell ref="A1124:A1137"/>
    <mergeCell ref="B1124:B1137"/>
    <mergeCell ref="C1125:C1128"/>
    <mergeCell ref="F1125:F1128"/>
    <mergeCell ref="B1281:B1295"/>
    <mergeCell ref="C1282:C1285"/>
    <mergeCell ref="F1282:F1285"/>
    <mergeCell ref="A1298:A1318"/>
    <mergeCell ref="B1298:B1318"/>
    <mergeCell ref="C1299:C1302"/>
    <mergeCell ref="F1299:F1302"/>
    <mergeCell ref="A1192:A1210"/>
    <mergeCell ref="B1192:B1210"/>
    <mergeCell ref="C1193:C1196"/>
    <mergeCell ref="F1193:F1196"/>
    <mergeCell ref="A1489:A1499"/>
    <mergeCell ref="B1489:B1499"/>
    <mergeCell ref="A1321:A1336"/>
    <mergeCell ref="B1321:B1336"/>
    <mergeCell ref="C1322:C1325"/>
    <mergeCell ref="F1322:F1325"/>
    <mergeCell ref="A1463:A1473"/>
    <mergeCell ref="B1463:B1473"/>
    <mergeCell ref="F711:F714"/>
    <mergeCell ref="A1213:A1241"/>
    <mergeCell ref="C1341:C1344"/>
    <mergeCell ref="F1341:F1344"/>
    <mergeCell ref="A1340:A1354"/>
    <mergeCell ref="B1340:B1354"/>
    <mergeCell ref="A1367:A1377"/>
    <mergeCell ref="B1367:B1377"/>
    <mergeCell ref="B1213:B1241"/>
    <mergeCell ref="C1214:C1217"/>
    <mergeCell ref="F1214:F1217"/>
    <mergeCell ref="A1254:A1276"/>
    <mergeCell ref="B1254:B1276"/>
    <mergeCell ref="C1255:C1258"/>
    <mergeCell ref="F1255:F1258"/>
    <mergeCell ref="A1281:A1295"/>
    <mergeCell ref="A38:A50"/>
    <mergeCell ref="B38:B50"/>
    <mergeCell ref="A65:A75"/>
    <mergeCell ref="B65:B75"/>
    <mergeCell ref="A90:A97"/>
    <mergeCell ref="B90:B97"/>
    <mergeCell ref="A101:A108"/>
    <mergeCell ref="B101:B108"/>
    <mergeCell ref="J727:J728"/>
    <mergeCell ref="C66:C69"/>
    <mergeCell ref="F66:F69"/>
    <mergeCell ref="C91:C94"/>
    <mergeCell ref="F91:F94"/>
    <mergeCell ref="J377:J382"/>
    <mergeCell ref="A552:A560"/>
    <mergeCell ref="B552:B560"/>
    <mergeCell ref="C553:C556"/>
    <mergeCell ref="F553:F556"/>
    <mergeCell ref="A609:A647"/>
    <mergeCell ref="B609:B647"/>
    <mergeCell ref="C610:C613"/>
    <mergeCell ref="F610:F613"/>
    <mergeCell ref="A650:A664"/>
    <mergeCell ref="B650:B664"/>
    <mergeCell ref="A111:A119"/>
    <mergeCell ref="B111:B119"/>
    <mergeCell ref="A123:A130"/>
    <mergeCell ref="B123:B130"/>
    <mergeCell ref="A134:A148"/>
    <mergeCell ref="B134:B148"/>
    <mergeCell ref="A152:A161"/>
    <mergeCell ref="B152:B161"/>
    <mergeCell ref="A54:A61"/>
    <mergeCell ref="B54:B61"/>
  </mergeCells>
  <dataValidations count="10">
    <dataValidation type="decimal" operator="greaterThan" allowBlank="1" showInputMessage="1" showErrorMessage="1" sqref="F477:G479 F794:G797 F818:G818 F848:G850 F953:G955 F1023:G1023 F1168:G1187 F1226:G1240 F1317:G1317 F601:G604 F498:G507 F756:G759 F939:G942 F1272:G1275 F1374:G1376 F418:G421 F687:G693 F330:F334 F362:F366 F280 F294 F355:F360 F315:F328 F1364:G1364 F460:G463 F617:F643 G617:G644 F675:G675 F720:G728 G831:G832 F884:G890 G894:G899 G947:G951 F901:G903 F893:F899 F946:F951 F1001:G1003 F1089:G1096 F1201:G1209 F1347:G1354 F216:G223">
      <formula1>0</formula1>
    </dataValidation>
    <dataValidation type="list" allowBlank="1" showInputMessage="1" showErrorMessage="1" sqref="E687:E693 E320:E328 E1374:E1376 E831:E832 E818 E477:E479 E953:E954 E1023 E1220:E1221 E1290:E1294 E418:E421 E294 E461 E355:E360 E601:E602 E931:E932 E1251 E1271:E1273 E794:E797 E1364 E317 E330:E334 E362:E366 E280 E849:E850 E864:E866 E917:E919 E876:E877 E881:E882 E929 E886 E947:E948 E937 E942:E943 E892 E894:E895 E898 E901:E902 E951 E1166:E1182 E1185:E1187 E1233:E1240 E1201:E1209 E1316 E1332 E1334 E1347:E1354 E216:E223">
      <formula1>UnidadesList</formula1>
    </dataValidation>
    <dataValidation type="whole" operator="greaterThan" allowBlank="1" showInputMessage="1" showErrorMessage="1" sqref="C687:C693 C320:C328 C460:C461 C619 C831:C832 C818 C477:C479 C953:C955 C1022:C1023 C1220:C1221 C1271:C1273 C421 C582:C587 C1374:C1376 C640 C756 C931:C932 C1201:C1209 C794:C797 C1364 C317 C330:C334 C362:C366 C280 C294 C355:C360 C418:C419 C601:C604 C617 C627:C628 C634:C636 C758 C849:C850 C864:C866 C917:C919 C877 C881:C882 C929 C886 C947:C948 C937 C942:C943 C890 C892 C894:C895 C898 C901:C903 C951 C1001:C1003 C1089 C1092:C1096 C1166:C1182 C1187 C1229:C1240 C1316 C1332 C1334 C1347:C1354 C216:C223">
      <formula1>0</formula1>
    </dataValidation>
    <dataValidation type="list" allowBlank="1" showInputMessage="1" showErrorMessage="1" sqref="G1367 E1357:G1357 E1367 E1340">
      <formula1>#REF!</formula1>
    </dataValidation>
    <dataValidation type="list" allowBlank="1" showInputMessage="1" showErrorMessage="1" sqref="H1344 H1371 H1361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H1343 H1370 H1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H1342 H1369 H1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H1341 H1368 H1358">
      <formula1>IF(INDIRECT(ADDRESS(ROW()+1,COLUMN(),4))="",RegionList,INDEX(RegionColumn,MATCH(INDIRECT(ADDRESS(ROW()+1,COLUMN(),4)),ProvinciaList,0)))</formula1>
    </dataValidation>
    <dataValidation type="date" operator="greaterThanOrEqual" allowBlank="1" showInputMessage="1" showErrorMessage="1" sqref="E814">
      <formula1>E812</formula1>
    </dataValidation>
    <dataValidation type="date" operator="lessThanOrEqual" allowBlank="1" showInputMessage="1" showErrorMessage="1" sqref="E812">
      <formula1>E814</formula1>
    </dataValidation>
  </dataValidations>
  <pageMargins left="0" right="0" top="0" bottom="0" header="0.3" footer="0.3"/>
  <pageSetup scale="70" orientation="landscape" r:id="rId1"/>
  <drawing r:id="rId2"/>
  <legacyDrawing r:id="rId3"/>
  <tableParts count="3"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'[1]Informacion '!#REF!</xm:f>
          </x14:formula1>
          <xm:sqref>E811:F811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COMPRAS CONS 2022 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fperez</dc:creator>
  <cp:lastModifiedBy>Marisabel Garcia</cp:lastModifiedBy>
  <cp:lastPrinted>2022-02-21T18:01:35Z</cp:lastPrinted>
  <dcterms:created xsi:type="dcterms:W3CDTF">2020-07-03T21:00:35Z</dcterms:created>
  <dcterms:modified xsi:type="dcterms:W3CDTF">2022-02-21T18:04:13Z</dcterms:modified>
</cp:coreProperties>
</file>