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Notas 1 al 6" sheetId="5" r:id="rId1"/>
    <sheet name="NOTAS del 7 al 22" sheetId="4" r:id="rId2"/>
  </sheets>
  <definedNames>
    <definedName name="_Toc155686848" localSheetId="0">'Notas 1 al 6'!$B$112</definedName>
    <definedName name="_Toc155686850" localSheetId="0">'Notas 1 al 6'!$B$122</definedName>
    <definedName name="_Toc155686865" localSheetId="0">'Notas 1 al 6'!$B$224</definedName>
    <definedName name="_Toc180760083" localSheetId="0">'Notas 1 al 6'!#REF!</definedName>
    <definedName name="_Toc180760096" localSheetId="0">'Notas 1 al 6'!$B$120</definedName>
    <definedName name="_Toc180760098" localSheetId="0">'Notas 1 al 6'!$B$187</definedName>
    <definedName name="_Toc191191204" localSheetId="0">'Notas 1 al 6'!$B$48</definedName>
    <definedName name="_Toc191191207" localSheetId="0">'Notas 1 al 6'!$B$60</definedName>
    <definedName name="_Toc191191208" localSheetId="0">'Notas 1 al 6'!$B$68</definedName>
    <definedName name="_Toc191191210" localSheetId="0">'Notas 1 al 6'!$B$82</definedName>
    <definedName name="_Toc191191212" localSheetId="0">'Notas 1 al 6'!$B$92</definedName>
    <definedName name="_Toc191191217" localSheetId="0">'Notas 1 al 6'!$B$115</definedName>
    <definedName name="_Toc191191221" localSheetId="0">'Notas 1 al 6'!$B$130</definedName>
    <definedName name="_Toc191191222" localSheetId="0">'Notas 1 al 6'!$B$138</definedName>
    <definedName name="_Toc191191223" localSheetId="0">'Notas 1 al 6'!$B$144</definedName>
    <definedName name="_Toc191191231" localSheetId="0">'Notas 1 al 6'!$B$209</definedName>
    <definedName name="_Toc207181362" localSheetId="0">'Notas 1 al 6'!$B$74</definedName>
    <definedName name="_Toc207181378" localSheetId="0">'Notas 1 al 6'!$B$165</definedName>
    <definedName name="_Toc207181386" localSheetId="0">'Notas 1 al 6'!$B$222</definedName>
    <definedName name="_Toc208202775" localSheetId="0">'Notas 1 al 6'!$B$15</definedName>
    <definedName name="_Toc208202776" localSheetId="0">'Notas 1 al 6'!$B$28</definedName>
    <definedName name="_Toc208202778" localSheetId="0">'Notas 1 al 6'!$B$45</definedName>
    <definedName name="_Toc208202779" localSheetId="0">'Notas 1 al 6'!$B$51</definedName>
    <definedName name="_Toc208202780" localSheetId="0">'Notas 1 al 6'!$B$56</definedName>
    <definedName name="_Toc208202782" localSheetId="0">'Notas 1 al 6'!#REF!</definedName>
    <definedName name="_Toc208202783" localSheetId="0">'Notas 1 al 6'!$B$71</definedName>
    <definedName name="_Toc208202784" localSheetId="0">'Notas 1 al 6'!$B$77</definedName>
    <definedName name="_Toc208202785" localSheetId="0">'Notas 1 al 6'!$B$83</definedName>
    <definedName name="_Toc208202786" localSheetId="0">'Notas 1 al 6'!$B$89</definedName>
    <definedName name="_Toc208202787" localSheetId="0">'Notas 1 al 6'!$B$94</definedName>
    <definedName name="_Toc208202788" localSheetId="0">'Notas 1 al 6'!$B$98</definedName>
    <definedName name="_Toc208202789" localSheetId="0">'Notas 1 al 6'!$B$105</definedName>
    <definedName name="_Toc208202790" localSheetId="0">'Notas 1 al 6'!$B$108</definedName>
    <definedName name="_Toc208202791" localSheetId="0">'Notas 1 al 6'!$B$111</definedName>
    <definedName name="_Toc208202792" localSheetId="0">'Notas 1 al 6'!$B$116</definedName>
    <definedName name="_Toc208202793" localSheetId="0">'Notas 1 al 6'!$B$121</definedName>
    <definedName name="_Toc208202794" localSheetId="0">'Notas 1 al 6'!$B$123</definedName>
    <definedName name="_Toc208202795" localSheetId="0">'Notas 1 al 6'!$B$125</definedName>
    <definedName name="_Toc208202796" localSheetId="0">'Notas 1 al 6'!$B$132</definedName>
    <definedName name="_Toc208202797" localSheetId="0">'Notas 1 al 6'!$B$141</definedName>
    <definedName name="_Toc208202798" localSheetId="0">'Notas 1 al 6'!$B$145</definedName>
    <definedName name="_Toc208202799" localSheetId="0">'Notas 1 al 6'!$B$150</definedName>
    <definedName name="_Toc208202800" localSheetId="0">'Notas 1 al 6'!$B$172</definedName>
    <definedName name="_Toc208202801" localSheetId="0">'Notas 1 al 6'!$B$180</definedName>
    <definedName name="_Toc208202802" localSheetId="0">'Notas 1 al 6'!$B$188</definedName>
    <definedName name="_Toc208202803" localSheetId="0">'Notas 1 al 6'!$B$190</definedName>
    <definedName name="_Toc208202804" localSheetId="0">'Notas 1 al 6'!$B$200</definedName>
    <definedName name="_Toc208202805" localSheetId="0">'Notas 1 al 6'!$B$206</definedName>
    <definedName name="_Toc208202806" localSheetId="0">'Notas 1 al 6'!$B$210</definedName>
    <definedName name="_Toc208202807" localSheetId="0">'Notas 1 al 6'!$B$219</definedName>
    <definedName name="_Toc208202808" localSheetId="0">'Notas 1 al 6'!$B$223</definedName>
  </definedNames>
  <calcPr calcId="145621"/>
</workbook>
</file>

<file path=xl/calcChain.xml><?xml version="1.0" encoding="utf-8"?>
<calcChain xmlns="http://schemas.openxmlformats.org/spreadsheetml/2006/main">
  <c r="C365" i="4" l="1"/>
  <c r="D365" i="4" l="1"/>
  <c r="D351" i="4"/>
  <c r="C351" i="4"/>
  <c r="D335" i="4"/>
  <c r="C335" i="4"/>
  <c r="D324" i="4"/>
  <c r="C324" i="4"/>
  <c r="D306" i="4"/>
  <c r="C306" i="4"/>
  <c r="D290" i="4"/>
  <c r="C290" i="4"/>
  <c r="D277" i="4"/>
  <c r="C277" i="4"/>
  <c r="D261" i="4"/>
  <c r="C261" i="4"/>
  <c r="D248" i="4"/>
  <c r="C248" i="4"/>
  <c r="C372" i="4" s="1"/>
  <c r="D231" i="4"/>
  <c r="C231" i="4"/>
  <c r="D222" i="4"/>
  <c r="C222" i="4"/>
  <c r="D212" i="4"/>
  <c r="C212" i="4"/>
  <c r="D203" i="4"/>
  <c r="C203" i="4"/>
  <c r="D193" i="4"/>
  <c r="C193" i="4"/>
  <c r="C371" i="4" s="1"/>
  <c r="D183" i="4"/>
  <c r="C183" i="4"/>
  <c r="D161" i="4"/>
  <c r="C161" i="4"/>
  <c r="D151" i="4"/>
  <c r="C151" i="4"/>
  <c r="D136" i="4"/>
  <c r="C136" i="4"/>
  <c r="H88" i="4"/>
  <c r="G88" i="4"/>
  <c r="F88" i="4"/>
  <c r="E88" i="4"/>
  <c r="D88" i="4"/>
  <c r="C88" i="4"/>
  <c r="H87" i="4"/>
  <c r="H86" i="4"/>
  <c r="G83" i="4"/>
  <c r="G89" i="4" s="1"/>
  <c r="F83" i="4"/>
  <c r="F89" i="4" s="1"/>
  <c r="E83" i="4"/>
  <c r="E89" i="4" s="1"/>
  <c r="D83" i="4"/>
  <c r="D89" i="4" s="1"/>
  <c r="C83" i="4"/>
  <c r="C89" i="4" s="1"/>
  <c r="H81" i="4"/>
  <c r="H80" i="4"/>
  <c r="G71" i="4"/>
  <c r="F71" i="4"/>
  <c r="E71" i="4"/>
  <c r="H71" i="4" s="1"/>
  <c r="D71" i="4"/>
  <c r="C71" i="4"/>
  <c r="H70" i="4"/>
  <c r="H69" i="4"/>
  <c r="C373" i="4" s="1"/>
  <c r="H68" i="4"/>
  <c r="G66" i="4"/>
  <c r="G72" i="4" s="1"/>
  <c r="F66" i="4"/>
  <c r="F72" i="4" s="1"/>
  <c r="E66" i="4"/>
  <c r="E72" i="4" s="1"/>
  <c r="D66" i="4"/>
  <c r="D72" i="4" s="1"/>
  <c r="C66" i="4"/>
  <c r="C72" i="4" s="1"/>
  <c r="H64" i="4"/>
  <c r="H63" i="4"/>
  <c r="H62" i="4"/>
  <c r="D55" i="4"/>
  <c r="C55" i="4"/>
  <c r="D45" i="4"/>
  <c r="C45" i="4"/>
  <c r="D36" i="4"/>
  <c r="C36" i="4"/>
  <c r="D25" i="4"/>
  <c r="C25" i="4"/>
  <c r="C374" i="4" l="1"/>
  <c r="H83" i="4"/>
  <c r="H89" i="4" s="1"/>
  <c r="H66" i="4"/>
  <c r="H72" i="4" s="1"/>
</calcChain>
</file>

<file path=xl/sharedStrings.xml><?xml version="1.0" encoding="utf-8"?>
<sst xmlns="http://schemas.openxmlformats.org/spreadsheetml/2006/main" count="387" uniqueCount="331">
  <si>
    <t>Instituto Dominicano de Investigaciones Agropecuarias y Forestales</t>
  </si>
  <si>
    <t>Estado  Situación Financiera</t>
  </si>
  <si>
    <t>7. Efectivo y equivalente de efectivo</t>
  </si>
  <si>
    <t xml:space="preserve">Del 01 de Enero al 31 de Diciembre 2025 y 2024, el efectivo disponible en cuentas bancarias </t>
  </si>
  <si>
    <t>presenta el siguiente balance  RD$96,796,843.00  y  RD$72,263,691.00    según  detalle:</t>
  </si>
  <si>
    <t xml:space="preserve">Disponibilidades  Bancarias  </t>
  </si>
  <si>
    <t xml:space="preserve">Descripción </t>
  </si>
  <si>
    <t>AñO  2025</t>
  </si>
  <si>
    <t>AñO  2024</t>
  </si>
  <si>
    <t xml:space="preserve">Cuenta Unica, Sub-cta.0100107000  </t>
  </si>
  <si>
    <t>Banco  De  Reservas    sede    No.  240-007020-7</t>
  </si>
  <si>
    <t>Banco  De  Reservas    sede    No.  314-000233-7</t>
  </si>
  <si>
    <t>Banco  De  Reservas    sede    No.  960-5466227</t>
  </si>
  <si>
    <t>Banco  De  Reservas    sede    No.  9603295786</t>
  </si>
  <si>
    <t>Banco  De  Reservas    sede    No.  960-184329-8</t>
  </si>
  <si>
    <t>Banco  De  Reservas    sede    No.  960-346711-8</t>
  </si>
  <si>
    <t>Banco  De  Reservas   Proy.  IDIAF  No.  050-207409-4</t>
  </si>
  <si>
    <t>Banco  De  Reservas    Bani    No.  240-011016-0</t>
  </si>
  <si>
    <t>Banco  De  Reservas    centa    No.  240-011314-3</t>
  </si>
  <si>
    <t>Banco  De  Reservas    cpa         No.  240-006859-8</t>
  </si>
  <si>
    <t>Total  Disponible  en  Caja y Banco</t>
  </si>
  <si>
    <t>8. Inventario de Suministros</t>
  </si>
  <si>
    <t>Del 01 de Enero al 31 de Diciembre  2025 y 2024, el  balance de Inventarios de Suministros presenta</t>
  </si>
  <si>
    <r>
      <t xml:space="preserve"> el siguiente balance  </t>
    </r>
    <r>
      <rPr>
        <b/>
        <sz val="11"/>
        <color theme="1"/>
        <rFont val="time New roman"/>
      </rPr>
      <t xml:space="preserve">RD$3,266,601.00  y   RD$2,380,855.00, </t>
    </r>
    <r>
      <rPr>
        <sz val="11"/>
        <color theme="1"/>
        <rFont val="time New roman"/>
      </rPr>
      <t xml:space="preserve">  según </t>
    </r>
  </si>
  <si>
    <t xml:space="preserve"> detalle:</t>
  </si>
  <si>
    <t>Año  2025</t>
  </si>
  <si>
    <t>Año  2024</t>
  </si>
  <si>
    <t>Suministros de materiales</t>
  </si>
  <si>
    <t xml:space="preserve">Total </t>
  </si>
  <si>
    <t>9. Gastos Pagados por Adelantado</t>
  </si>
  <si>
    <t>Del  01 de Enero al 31 de Diciembre   2025 y 2024, el balance en Cuentas  de Gastos</t>
  </si>
  <si>
    <r>
      <t xml:space="preserve">Pagados por Adelantado  fué  de  </t>
    </r>
    <r>
      <rPr>
        <b/>
        <sz val="11"/>
        <color theme="1"/>
        <rFont val="time New roman"/>
      </rPr>
      <t xml:space="preserve">RD$724,902.00 y   RD$652,872.00, </t>
    </r>
    <r>
      <rPr>
        <sz val="11"/>
        <color theme="1"/>
        <rFont val="time New roman"/>
      </rPr>
      <t xml:space="preserve"> según  detalle:</t>
    </r>
  </si>
  <si>
    <t>Gastos Pagados Por Adel.  (Licencia Software)</t>
  </si>
  <si>
    <t>Total</t>
  </si>
  <si>
    <t>10. Cuentas por Cobrar a Largo Plazo</t>
  </si>
  <si>
    <t>Del 01 de Enero al 31 de Diciembre  2025 y 2024, el  balance de Cuentas y Créditos a Cobrar</t>
  </si>
  <si>
    <r>
      <t xml:space="preserve">a Largo Plazo presenta el siguiente balance  </t>
    </r>
    <r>
      <rPr>
        <b/>
        <sz val="11"/>
        <color theme="1"/>
        <rFont val="time New roman"/>
      </rPr>
      <t>RD$318,885.00  y   RD$591,422.00,</t>
    </r>
    <r>
      <rPr>
        <sz val="11"/>
        <color theme="1"/>
        <rFont val="time New roman"/>
      </rPr>
      <t xml:space="preserve">  según </t>
    </r>
  </si>
  <si>
    <t>Centros</t>
  </si>
  <si>
    <t>11.  Propiedad, Planta  y  Equipos</t>
  </si>
  <si>
    <t>Terreno</t>
  </si>
  <si>
    <t>Edificio y Componente</t>
  </si>
  <si>
    <t>Maqu. Y Equipos</t>
  </si>
  <si>
    <t>Maq. y Equipo de Oficina</t>
  </si>
  <si>
    <t>Equipos de Trasp. Y otros</t>
  </si>
  <si>
    <t>Costo de aquisicion  2024</t>
  </si>
  <si>
    <t>Adiciones</t>
  </si>
  <si>
    <t>Ajuste  Períodos anteriores</t>
  </si>
  <si>
    <t>Superavit de revaluacion</t>
  </si>
  <si>
    <t>Saldo al final  del periodo 2025</t>
  </si>
  <si>
    <t>Dep. Acum.al inicio del periodo,  2024</t>
  </si>
  <si>
    <t xml:space="preserve">Cargo del periodo </t>
  </si>
  <si>
    <t xml:space="preserve">Cargo  Ajuste  Período  Anteriores  </t>
  </si>
  <si>
    <t>Saldo al final  del periodo   2022-2025</t>
  </si>
  <si>
    <t>Prop. planta y equipos netos (2025)</t>
  </si>
  <si>
    <t>.</t>
  </si>
  <si>
    <t>Costo de aquisicion  2023</t>
  </si>
  <si>
    <t>Saldo al final  del periodo 2024</t>
  </si>
  <si>
    <t>Dep. Acum.al inicio del periodo,  2023</t>
  </si>
  <si>
    <t>Saldo al final  del periodo   2022-2024</t>
  </si>
  <si>
    <t>Prop. planta y equipos netos (2024)</t>
  </si>
  <si>
    <r>
      <t xml:space="preserve">En  la  partida  de </t>
    </r>
    <r>
      <rPr>
        <b/>
        <sz val="11"/>
        <color theme="1"/>
        <rFont val="time New roman"/>
      </rPr>
      <t xml:space="preserve"> Propiedad, Planta y Equipo</t>
    </r>
    <r>
      <rPr>
        <sz val="11"/>
        <color theme="1"/>
        <rFont val="time New roman"/>
      </rPr>
      <t xml:space="preserve">  procedimos  a Integrar  los terrenos y la  edificación de los cuales  tenemos títulos y que poseemos historial</t>
    </r>
  </si>
  <si>
    <r>
      <t xml:space="preserve">de  adquisición,  además  la  toma  de  un  inventario  de  </t>
    </r>
    <r>
      <rPr>
        <b/>
        <sz val="11"/>
        <color theme="1"/>
        <rFont val="time New roman"/>
      </rPr>
      <t>Activo Fijo</t>
    </r>
    <r>
      <rPr>
        <sz val="11"/>
        <color theme="1"/>
        <rFont val="time New roman"/>
      </rPr>
      <t xml:space="preserve"> lo  cual  ha  reflejado  un  aumento  sustancial  en  dicha  partida  al  31  de</t>
    </r>
  </si>
  <si>
    <t>Diciembre 2021   y  así  tener  informaciones  fidelignas  al  cierre  del  ejecicio  que  recién  termina.</t>
  </si>
  <si>
    <t xml:space="preserve">12. Cuentas por Pagar a Corto plazo </t>
  </si>
  <si>
    <t>Del  01 de Enero al 31 de Diciembre   2025  y  2024   la cuenta por  pagar  a corto plazo</t>
  </si>
  <si>
    <r>
      <t xml:space="preserve">ascendieron a un total de </t>
    </r>
    <r>
      <rPr>
        <b/>
        <sz val="11"/>
        <color theme="1"/>
        <rFont val="time New roman"/>
      </rPr>
      <t>RD$7,926,971.00  y  RD$6,181,556.00</t>
    </r>
    <r>
      <rPr>
        <sz val="11"/>
        <color theme="1"/>
        <rFont val="time New roman"/>
      </rPr>
      <t>,  según  detalle:</t>
    </r>
  </si>
  <si>
    <t>Junta De Regantes Ysura / Azua</t>
  </si>
  <si>
    <t>Multimpresos, OHPE, S.R.L</t>
  </si>
  <si>
    <t>Johnny Anderson Ruiz</t>
  </si>
  <si>
    <t>Santo Moreta Florentino</t>
  </si>
  <si>
    <t>Jose L. Santana Martinez</t>
  </si>
  <si>
    <t>Junta De Regantes Nizao Valdesia, INC / Baní</t>
  </si>
  <si>
    <t>Pablo Perez Reyes</t>
  </si>
  <si>
    <t>Felix Mon Torres de los Santos</t>
  </si>
  <si>
    <t>Banco Agrícola De La Republica Dominicana</t>
  </si>
  <si>
    <t>AUSTRAL</t>
  </si>
  <si>
    <t>Asoc. Dom. de Productores De Leche, INC.</t>
  </si>
  <si>
    <t>Cesarina Medina Santana</t>
  </si>
  <si>
    <t>Jose Francisco Mendez</t>
  </si>
  <si>
    <t>Transfer Agro, SRL</t>
  </si>
  <si>
    <t>Comercializadora JTK, SRL</t>
  </si>
  <si>
    <t>SONAPEC,  S.R.L.</t>
  </si>
  <si>
    <t>13. Acumulaciones y Retenciones por Pagar</t>
  </si>
  <si>
    <t>Del  01 de Enero al 31 de Diciembre  2025  y 2024   la cuenta  acumulaciones y retenciones</t>
  </si>
  <si>
    <r>
      <t xml:space="preserve"> por  pagar  presenta un balance  de  </t>
    </r>
    <r>
      <rPr>
        <b/>
        <sz val="11"/>
        <color theme="1"/>
        <rFont val="time New roman"/>
      </rPr>
      <t>RD$417,541.00  y   RD$138,008.00,</t>
    </r>
    <r>
      <rPr>
        <sz val="11"/>
        <color theme="1"/>
        <rFont val="time New roman"/>
      </rPr>
      <t xml:space="preserve">  según  detalle:</t>
    </r>
  </si>
  <si>
    <t>Retenciones  Alquileres</t>
  </si>
  <si>
    <t>Retenciones  del 10%</t>
  </si>
  <si>
    <t>Retenciones  del  2%</t>
  </si>
  <si>
    <t>Retenciones  del  5%</t>
  </si>
  <si>
    <t xml:space="preserve">Retenciones  del ITBIS </t>
  </si>
  <si>
    <t>Remanente IR-3</t>
  </si>
  <si>
    <t xml:space="preserve">14. Documentos por Pagar  L/ plazo   </t>
  </si>
  <si>
    <t>Del  01 de Enero al 31 de Diciembre   2025  y  2024   la cuenta por  pagar  a Largo  plazo</t>
  </si>
  <si>
    <r>
      <t xml:space="preserve">ascendieron a un total de </t>
    </r>
    <r>
      <rPr>
        <b/>
        <sz val="11"/>
        <color theme="1"/>
        <rFont val="time New roman"/>
      </rPr>
      <t>RD$16,922,222.00  y  RD$16.922.222.00</t>
    </r>
    <r>
      <rPr>
        <sz val="11"/>
        <color theme="1"/>
        <rFont val="time New roman"/>
      </rPr>
      <t>,  según  detalle:</t>
    </r>
  </si>
  <si>
    <t xml:space="preserve">Banco Agricola de la República Dominicana </t>
  </si>
  <si>
    <t>Nota:</t>
  </si>
  <si>
    <t>Estos  recursos  correponden al préstamo tomado  para  rehabilitar y acondicionar  algunas</t>
  </si>
  <si>
    <t>estaciones experimentales de nuestra institución dentro de las cuales están:  Estacion Experi-</t>
  </si>
  <si>
    <t>mental de Azua, Estación Experimental de Frutales Bani, Estación Acuicola de Neyba, Estación</t>
  </si>
  <si>
    <t>Cacaotera Mata Larga,  Estación Experimental Ganadera Casa de Alto,  entre otras.</t>
  </si>
  <si>
    <t>En el 2023 se pagaron los intereses y un  pago de capital por  valor  de  RD$3,077,778.00</t>
  </si>
  <si>
    <t xml:space="preserve">En los años su-siguiente no hemos podidos realizar otro pago ni al capital ni a los intereses </t>
  </si>
  <si>
    <t xml:space="preserve">15. Activos Netos/Patrimonio  </t>
  </si>
  <si>
    <t>Del  01 de Enero al 31 de Diciembre  2025 y 2024   la cuenta  de Activos Neto/Capital</t>
  </si>
  <si>
    <r>
      <t>ascendieron a un total de</t>
    </r>
    <r>
      <rPr>
        <b/>
        <sz val="11"/>
        <color theme="1"/>
        <rFont val="time New roman"/>
      </rPr>
      <t xml:space="preserve"> RD$304,209,954.00 </t>
    </r>
    <r>
      <rPr>
        <sz val="11"/>
        <color theme="1"/>
        <rFont val="time New roman"/>
      </rPr>
      <t xml:space="preserve"> y   </t>
    </r>
    <r>
      <rPr>
        <b/>
        <sz val="11"/>
        <color theme="1"/>
        <rFont val="time New roman"/>
      </rPr>
      <t>RD$288,681,863.00</t>
    </r>
    <r>
      <rPr>
        <sz val="11"/>
        <color theme="1"/>
        <rFont val="time New roman"/>
      </rPr>
      <t>,  según  detalle:</t>
    </r>
  </si>
  <si>
    <t>Capital</t>
  </si>
  <si>
    <t>Resultados del periodo</t>
  </si>
  <si>
    <t>Resultado Acumulado</t>
  </si>
  <si>
    <t>16. ingresos por transacciones con contraprestaciones</t>
  </si>
  <si>
    <t xml:space="preserve">Del  01 de Enero al 31 de Diciembre  2025  y  2024,  la cuenta de ingresos por contraprestaciones   </t>
  </si>
  <si>
    <r>
      <t xml:space="preserve">ascendieron a  un total de </t>
    </r>
    <r>
      <rPr>
        <b/>
        <sz val="11"/>
        <color theme="1"/>
        <rFont val="time New roman"/>
      </rPr>
      <t>RD$14,978,180.00  y  RD$12,416,903.00</t>
    </r>
    <r>
      <rPr>
        <sz val="11"/>
        <color theme="1"/>
        <rFont val="time New roman"/>
      </rPr>
      <t>,  según  detalle:</t>
    </r>
  </si>
  <si>
    <t xml:space="preserve">   Ingresos con contraprestación</t>
  </si>
  <si>
    <t>17. Transferencias y donaciones</t>
  </si>
  <si>
    <t>Del  01 de Enero al 31 de Diciembre  2025  y  2024,     la cuenta Transferencia y Donaciones</t>
  </si>
  <si>
    <t>Transferencias</t>
  </si>
  <si>
    <t>Donaciones</t>
  </si>
  <si>
    <t>Nota</t>
  </si>
  <si>
    <t>Transferencias  17.1</t>
  </si>
  <si>
    <t xml:space="preserve">Transfer. Corrientes  Ministerio de Agricultura </t>
  </si>
  <si>
    <t xml:space="preserve">Transfer. De Capital  Ministerio de Agricultura </t>
  </si>
  <si>
    <t>Transfer. Ministerio de Educ. Sup. Ciencias y Tecnologias</t>
  </si>
  <si>
    <t>Transfer. Del Consejo Nacional de Investig. Agrop. y Forestales  CONIAF</t>
  </si>
  <si>
    <t>Transferencias  17.2</t>
  </si>
  <si>
    <t xml:space="preserve">Transfer. de la Rep. De  Korea  del Sur /  KOPIA </t>
  </si>
  <si>
    <t>Transfer. del Fondo Regional de Tecnologías Agropecuarias / FONTAGRO,  Proy. De Optimización en el uso de Nitrogeno</t>
  </si>
  <si>
    <t>Transfer. De KolFace  Proy. Frijol</t>
  </si>
  <si>
    <t>Transfer. Corporacion Colombiana de Investigación</t>
  </si>
  <si>
    <t>Transfer. De COLEACP</t>
  </si>
  <si>
    <t>Transfer.  United Nations  (ONU)</t>
  </si>
  <si>
    <t>18.  Recargos, multas y otros ingresos</t>
  </si>
  <si>
    <t>Del  01 de Enero al 31 de Diciembre  2025  y  2024,     la cuenta Recargos, Multas y otros ingresos</t>
  </si>
  <si>
    <r>
      <t xml:space="preserve">presentan un balance de </t>
    </r>
    <r>
      <rPr>
        <b/>
        <sz val="11"/>
        <color theme="1"/>
        <rFont val="time New roman"/>
      </rPr>
      <t>RD$587,219.00  y  RD$5,689.00,</t>
    </r>
    <r>
      <rPr>
        <sz val="11"/>
        <color theme="1"/>
        <rFont val="time New roman"/>
      </rPr>
      <t xml:space="preserve"> según  detalle:</t>
    </r>
  </si>
  <si>
    <t>Recargos, Multas y Otros Ingresos</t>
  </si>
  <si>
    <t>19. Sueldos, salarios y beneficios a empleados</t>
  </si>
  <si>
    <t xml:space="preserve">Del  01 de Enero al 31 de Diciembre   2025 y 2024,    alcanzaron un total de  </t>
  </si>
  <si>
    <r>
      <rPr>
        <b/>
        <sz val="11"/>
        <color theme="1"/>
        <rFont val="time New roman"/>
      </rPr>
      <t>RD$300,346,686.00  y  RD$308,578,029.00,</t>
    </r>
    <r>
      <rPr>
        <sz val="11"/>
        <color theme="1"/>
        <rFont val="time New roman"/>
      </rPr>
      <t xml:space="preserve">   según  el  siguiente detalle:</t>
    </r>
  </si>
  <si>
    <t>Sueldos para cargos fijos</t>
  </si>
  <si>
    <t>Remuneraciones al personal con carácter  transitorio</t>
  </si>
  <si>
    <t>Sobresueldos</t>
  </si>
  <si>
    <t>Sueldo personal  fijo en trámite de pensión</t>
  </si>
  <si>
    <t>Sueldo anual  13</t>
  </si>
  <si>
    <t xml:space="preserve">Dietas y gastos de representación  </t>
  </si>
  <si>
    <t xml:space="preserve">Prestaciones económicas  </t>
  </si>
  <si>
    <t xml:space="preserve">Contribuciones a la seguridad social  </t>
  </si>
  <si>
    <t xml:space="preserve">19.1 Contribuciones a la seguridad social  </t>
  </si>
  <si>
    <t xml:space="preserve">Del  01 de Enero al 31 de Diciembre  2025  y  2024, alcanzaron un total de  </t>
  </si>
  <si>
    <t>RD$29,796,503.00  y   RD$31,081 ,588.00,   según  el  siguiente detalle:</t>
  </si>
  <si>
    <t>Contribuciones al seguro de salud</t>
  </si>
  <si>
    <t>Contribuciones al seguro de pensiones</t>
  </si>
  <si>
    <t>Contribuciones al seguro de riesgo laboral</t>
  </si>
  <si>
    <t>DETALLAR</t>
  </si>
  <si>
    <t xml:space="preserve">19.2 Dietas y gastos de representacion   </t>
  </si>
  <si>
    <t>Los  gastos por conceptos de Dietas y Gastos de Representacion incurridos del  01 de Enero</t>
  </si>
  <si>
    <r>
      <t xml:space="preserve"> al 31 de Diciembre   2025  y  2024,  es  de </t>
    </r>
    <r>
      <rPr>
        <b/>
        <sz val="11"/>
        <color theme="1"/>
        <rFont val="time New roman"/>
      </rPr>
      <t xml:space="preserve">  RD$1,8424,040.00  y  RD$1,449,852.00,</t>
    </r>
    <r>
      <rPr>
        <sz val="11"/>
        <color theme="1"/>
        <rFont val="time New roman"/>
      </rPr>
      <t xml:space="preserve">   según  el  </t>
    </r>
  </si>
  <si>
    <t>siguiente detalle:</t>
  </si>
  <si>
    <t>Dietas en el pais</t>
  </si>
  <si>
    <t>Dietas en el exterior</t>
  </si>
  <si>
    <t xml:space="preserve">19.3 Prestaciones  económicas </t>
  </si>
  <si>
    <t xml:space="preserve">Del  01 de Enero al 31 de Diciembre   2025  y  2024,    alcanzaron un total de  </t>
  </si>
  <si>
    <r>
      <rPr>
        <b/>
        <sz val="11"/>
        <color theme="1"/>
        <rFont val="time New roman"/>
      </rPr>
      <t>RD$2,490,073.00  y  RD$2,287,311.00,</t>
    </r>
    <r>
      <rPr>
        <sz val="11"/>
        <color theme="1"/>
        <rFont val="time New roman"/>
      </rPr>
      <t xml:space="preserve">    según  el  siguiente detalle:</t>
    </r>
  </si>
  <si>
    <t>Prestaciones Económicas</t>
  </si>
  <si>
    <t>Prestaciones  Laborales</t>
  </si>
  <si>
    <t>Vacaciones  no Disfrutadas</t>
  </si>
  <si>
    <t>Personal en Perido Probatorio</t>
  </si>
  <si>
    <t xml:space="preserve">19.4 Sobresueldos </t>
  </si>
  <si>
    <t xml:space="preserve">Del  01 de Enero al 31 de Diciembre   2025   y  2024,    alcanzaron un total de  </t>
  </si>
  <si>
    <r>
      <rPr>
        <b/>
        <sz val="11"/>
        <color theme="1"/>
        <rFont val="time New roman"/>
      </rPr>
      <t>RD$45,521,336.00  y  RD$43,484,247.00,</t>
    </r>
    <r>
      <rPr>
        <sz val="11"/>
        <color theme="1"/>
        <rFont val="time New roman"/>
      </rPr>
      <t xml:space="preserve">  según  el  siguiente detalle:</t>
    </r>
  </si>
  <si>
    <t>Compensación por horas extraordinarias</t>
  </si>
  <si>
    <t>Compensación por servicio de seguridad</t>
  </si>
  <si>
    <t>Compensación por rendimiento individual</t>
  </si>
  <si>
    <t>Compensaciones Especiales</t>
  </si>
  <si>
    <t>Bono por desempeño a servidores de carrera</t>
  </si>
  <si>
    <t>Compensación por cumplimiento de indicadores</t>
  </si>
  <si>
    <t>Compensación extraordinaria anual</t>
  </si>
  <si>
    <t>20. Suministro y materiales</t>
  </si>
  <si>
    <t>Los  gastos  por  concepto  de Materiales y Suministros  incurridos  del  01 de Enero</t>
  </si>
  <si>
    <r>
      <t xml:space="preserve">al 31 de Diciembre del 2025  y 2024  es de  </t>
    </r>
    <r>
      <rPr>
        <b/>
        <sz val="11"/>
        <color theme="1"/>
        <rFont val="time New roman"/>
      </rPr>
      <t xml:space="preserve">RD$24,330,475.00  y  RD$25,600,355.00, </t>
    </r>
  </si>
  <si>
    <t>según el siguiente detalle:</t>
  </si>
  <si>
    <t>Alimentos y Productos Agroforestales</t>
  </si>
  <si>
    <t>Textiles y Vestuarios</t>
  </si>
  <si>
    <t>Productos de Papel, Cartón e Impresos</t>
  </si>
  <si>
    <t>Productos Farmaceúticos</t>
  </si>
  <si>
    <t>Productos de Cueros, Caucho y plástico</t>
  </si>
  <si>
    <t>Productos de minerales metálicos y no metálicos</t>
  </si>
  <si>
    <t>Combustibles, Lubricantes, Productos Químicos y Conexos</t>
  </si>
  <si>
    <t>Productos y útiles Varios</t>
  </si>
  <si>
    <t>Total  Materiales y suministros</t>
  </si>
  <si>
    <t>21. Gasto de depreciación y amortizacion</t>
  </si>
  <si>
    <t>Del  01 de Enero  al  31  de  Diciembre  2025  y  2024  el gasto de  depreciación  ascendió  a</t>
  </si>
  <si>
    <r>
      <rPr>
        <b/>
        <sz val="11"/>
        <color theme="1"/>
        <rFont val="time New roman"/>
      </rPr>
      <t>RD$14,437,775.00  y RD$13,125,250.00</t>
    </r>
    <r>
      <rPr>
        <sz val="11"/>
        <color theme="1"/>
        <rFont val="time New roman"/>
      </rPr>
      <t>, según  detalle</t>
    </r>
  </si>
  <si>
    <t xml:space="preserve">  Depreciacion de maq. y equipo</t>
  </si>
  <si>
    <t xml:space="preserve">  Depreciacion de maq. Y equipo de oficina</t>
  </si>
  <si>
    <t xml:space="preserve">  Depreciacion de Equipos de Trasp. y otros</t>
  </si>
  <si>
    <t xml:space="preserve">22. Otros  gastos  </t>
  </si>
  <si>
    <t>Del  01 de Enero  al  31 de Diciembre  2025 y 2024 los otros gastos incurridos ascendieron a</t>
  </si>
  <si>
    <r>
      <rPr>
        <b/>
        <sz val="11"/>
        <color theme="1"/>
        <rFont val="time New roman"/>
      </rPr>
      <t>RD$42,139,350.00  y  RD$45,687,976.00</t>
    </r>
    <r>
      <rPr>
        <sz val="11"/>
        <color theme="1"/>
        <rFont val="time New roman"/>
      </rPr>
      <t>,  según  detalle:</t>
    </r>
  </si>
  <si>
    <t>Servicios  Básicos</t>
  </si>
  <si>
    <t>Publicidad, impresos y Encuadernaciones</t>
  </si>
  <si>
    <t>Viáticos  Dentro y Fuera del Pais</t>
  </si>
  <si>
    <t>Transoporte y Almacenaje</t>
  </si>
  <si>
    <t>Alquileres y rentas</t>
  </si>
  <si>
    <t>Seguros</t>
  </si>
  <si>
    <t>Conservación, Reparaciones Menores e instalaciones temporales</t>
  </si>
  <si>
    <t>Otros Servicios no incluidos en las cuentas anteriores</t>
  </si>
  <si>
    <t>22.1  Servicios Básicos</t>
  </si>
  <si>
    <t>Del  01 de Enero  al  31 de Diciembre  2025 y 2024 los servicios básicos   ascendieron a</t>
  </si>
  <si>
    <r>
      <rPr>
        <b/>
        <sz val="11"/>
        <color theme="1"/>
        <rFont val="time New roman"/>
      </rPr>
      <t>RD$9, 006,416.00  y   RD$8,358,403.00</t>
    </r>
    <r>
      <rPr>
        <sz val="11"/>
        <color theme="1"/>
        <rFont val="time New roman"/>
      </rPr>
      <t>,  según  detalle:</t>
    </r>
  </si>
  <si>
    <t>Agua</t>
  </si>
  <si>
    <t>Electricidad</t>
  </si>
  <si>
    <t>Recolección de residúos solidos</t>
  </si>
  <si>
    <t>Comunicación</t>
  </si>
  <si>
    <t>Telefonia</t>
  </si>
  <si>
    <t>Telefax y correo</t>
  </si>
  <si>
    <t>Servicio de internet y televisión por cable</t>
  </si>
  <si>
    <t>Nota  Explicativa</t>
  </si>
  <si>
    <t>Cabe señalar  que luego de,  depurar y verificar nuestros ingresos  y  gastos,   así  como las cuentas reales de  Disponibilidad,  Cuentas por Cobrar, Propiedad Planta y Equipos, Cuentas y Acumulaciones por Pagar, Documentos por Pagar (Préstamo / BAGRICOLA), Gastos De Depreciación, Depreciación Acumulada y Resultados acumulados  al cierre de este  año  2025   procedimos a  preparar nuestros estados financieros al 31 de diciembre del 2025.</t>
  </si>
  <si>
    <t xml:space="preserve">Es  de  vital  importancia  reseñar  que las  variaciones que  aparecen  en  algunas partidas  con rela-  </t>
  </si>
  <si>
    <t>Ingresos</t>
  </si>
  <si>
    <t>Gastos</t>
  </si>
  <si>
    <t>Depeciacion</t>
  </si>
  <si>
    <t>Desahorros</t>
  </si>
  <si>
    <t>ción al  sigef  es  debido   a  que  ejecutamos  proyectos   que  aún  no  están  integrados  al  sistema</t>
  </si>
  <si>
    <t>y que son registrados en los diferentes Centros Experimentales de nuestra institución y consolidados</t>
  </si>
  <si>
    <t>para la presentación de las ejecuciones mensuales como para los Informes Financieros de cierre.</t>
  </si>
  <si>
    <t xml:space="preserve">Además  es pertinente resaltar que nos encontramos inmerso  en  un  proceso  de  actualización  del </t>
  </si>
  <si>
    <t xml:space="preserve">inventario  de  activos  fijos, asesorado por técnicos de  la  Dirección  General  de Bienes Nacionales,  </t>
  </si>
  <si>
    <t xml:space="preserve"> con la finalidad de hacer la carga correspondiente  en el SIAB,  para  estar al  dia con dicho sistema,</t>
  </si>
  <si>
    <t>segúnlo establecido en las normas.</t>
  </si>
  <si>
    <t xml:space="preserve">Tenemos a bien  informar que debido al proceso en que estamos inmerso  con la  fusión de nuestra </t>
  </si>
  <si>
    <t>institución  con otra del sector agropecuario  se  nos  ha  prohibido contratar personal y desde diciembre</t>
  </si>
  <si>
    <t xml:space="preserve">y a mediado de este año 2025 se nos han retirado dos colaboradores,  quedando el departamento con el </t>
  </si>
  <si>
    <t>mínimo y en nuestro caso solo un auxiliar.</t>
  </si>
  <si>
    <t>NOTAS  A  LOS  ESTADOS  FINANCIEROS</t>
  </si>
  <si>
    <t>Nota 1:</t>
  </si>
  <si>
    <t>Entidad Económica.</t>
  </si>
  <si>
    <t>El IDIAF, se creó como organismo descentralizado del Estado Dominicano, mediante la Ley 289 de año 1985. Tiene una plataforma informática de comunicación de última tecnología, capáz de responder de una manera rápida y efectiva a las nuevas demandas por investigación, tanto de los productores como de las agroindustrias en los ámbitos de actuación que se definan. El Instituto posee cuatro Centros de Investigación, los cuales se encuentran ubicados en: La Vega (Centro Norte); San Juan de la Maguana (Centro Sur); Pedro Brand, Santo Domingo Oeste  (Centro de Producción Animal, CPA);  Pantoja  Santo Domingo Oeste (Centro de Tecnologías Agrícolas,  CENTA )</t>
  </si>
  <si>
    <t>Esta institución tiene el gran reto de mantener y de ser posible superar los trabajos en mejoramiento genético, protección vegetal, manejo de los recursos agua y suelo, fitotecnias entre otras áreas.</t>
  </si>
  <si>
    <t>Objetivos:</t>
  </si>
  <si>
    <t xml:space="preserve">*Dirigir y ejecutar la política de investigación científico – tecnológica del Sector Público Agropecuario y Forestal del país, dentro del sistema nacional de investigaciones que promueve el desarrollo del sector y la generación, adaptación y transferencia de tecnología. </t>
  </si>
  <si>
    <t>*Contribuir a elevar el nivel tecnológico de los productores agropecuarios y forestales, con la finalidad de incrementar los niveles de producción y productividad de los rubros más importantes para el desarrollo económico y social del país.</t>
  </si>
  <si>
    <r>
      <t>Nota 2:</t>
    </r>
    <r>
      <rPr>
        <b/>
        <sz val="11"/>
        <color theme="1"/>
        <rFont val="Times New Roman"/>
        <family val="1"/>
      </rPr>
      <t xml:space="preserve"> </t>
    </r>
  </si>
  <si>
    <t>Base de preparación de los Estados Financieros</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</si>
  <si>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</si>
  <si>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Los Estados Financieros del Gobierno Dominicano, están elaborados de conformidad con la ley 126-01, su Reglamento de Aplicación y las Normas de Cierre, emitidas por la Dirección General de Contabilidad Gubernamental (DIGECOG) para el  año 2025</t>
  </si>
  <si>
    <r>
      <t>Nota 3:</t>
    </r>
    <r>
      <rPr>
        <b/>
        <sz val="11"/>
        <color theme="1"/>
        <rFont val="Times New Roman"/>
        <family val="1"/>
      </rPr>
      <t xml:space="preserve"> </t>
    </r>
  </si>
  <si>
    <t>Moneda   Funcional y de Presentación</t>
  </si>
  <si>
    <t>La moneda funcional de la Entidad es peso dominicano (RD$), por lo que todas las cifras presentadas en el presente informe están expresadas en dicha moneda.</t>
  </si>
  <si>
    <r>
      <t>Nota 4:</t>
    </r>
    <r>
      <rPr>
        <b/>
        <sz val="11"/>
        <color theme="1"/>
        <rFont val="Times New Roman"/>
        <family val="1"/>
      </rPr>
      <t xml:space="preserve"> </t>
    </r>
  </si>
  <si>
    <t>Bienes Económicos</t>
  </si>
  <si>
    <t>La información contable presentada se refiere a bienes, derechos y obligaciones que poseen valor económico, susceptibles de ser valuados objetivamente en términos monetarios.</t>
  </si>
  <si>
    <r>
      <t>Nota 5:</t>
    </r>
    <r>
      <rPr>
        <b/>
        <sz val="11"/>
        <color theme="1"/>
        <rFont val="Times New Roman"/>
        <family val="1"/>
      </rPr>
      <t xml:space="preserve"> </t>
    </r>
  </si>
  <si>
    <t>Reconocimiento de las Transacciones</t>
  </si>
  <si>
    <r>
      <t>Las transacciones que afectan a las entidades económicas determinan modificaciones en el patrimonio, así como en los resultados de las operaciones. El momento en el cual se considera modificado el patrimonio y los resultados de la entidad, es con el devengamiento, además se considera consumida la apropiación y ejecutado el presupuesto</t>
    </r>
    <r>
      <rPr>
        <sz val="11"/>
        <color rgb="FFFF00FF"/>
        <rFont val="Times New Roman"/>
        <family val="1"/>
      </rPr>
      <t xml:space="preserve">.   </t>
    </r>
  </si>
  <si>
    <r>
      <t>Nota 6:</t>
    </r>
    <r>
      <rPr>
        <b/>
        <sz val="11"/>
        <color theme="1"/>
        <rFont val="Times New Roman"/>
        <family val="1"/>
      </rPr>
      <t xml:space="preserve"> </t>
    </r>
  </si>
  <si>
    <t>Registro e Imputación Presupuestaria</t>
  </si>
  <si>
    <t xml:space="preserve">El Sistema de Contabilidad Gubernamental, registra de acuerdo al Plan de Cuentas Contable y a los procedimientos de registros adoptados, la obtención de los ingresos y la ejecución de los gastos autorizados en el presupuesto del Sector Público e imputadas a las partidas presupuestarias, de conformidad con las normas, criterios y momentos contables establecidos por la Dirección General de Contabilidad Gubernamental (DIGECOG). Las transacciones presupuestarias de gastos se registran en el sistema por el método de partida doble, en reconocimiento de la obligación o gasto devengado y pagado o extinción de la obligación. Así mismo, las transacciones relativas a los ingresos deberán registrarse en la etapa percibida.    </t>
  </si>
  <si>
    <t xml:space="preserve">PRINCIPALES PRINCIPIOS Y  POLÍTICAS </t>
  </si>
  <si>
    <t>a) Exposición</t>
  </si>
  <si>
    <t xml:space="preserve">Los Estados Financieros, deben contener o exponer toda la información necesaria para expresar adecuadamente la situación económica-financiera, los recursos y gastos de la entidad económica de manera que los usuarios de la información puedan tomar las decisiones pertinentes.  </t>
  </si>
  <si>
    <t>b) Unidad y Universalidad</t>
  </si>
  <si>
    <t>El Sistema de Contabilidad Gubernamental, constituye un sistema único e integral que registra los hechos económicos y financieros que afectan o puedan afectar el patrimonio, los recursos y gastos de la entidad económica del Gobierno Dominicano.</t>
  </si>
  <si>
    <t>c) Uniformidad</t>
  </si>
  <si>
    <t>La interpretación y análisis de los Estados Financieros, requieren la posibilidad de comparar la situación financiera de la entidad económica y los resultados de operaciones en distintas épocas de actividad, en consecuencia, es necesario que la aplicación de las prácticas y procedimientos contables se haga de manera uniforme y consistente, tanto para el período a que se refieren los Estados Financieros así como para los anteriores.</t>
  </si>
  <si>
    <t>La identificación de las transacciones de la entidad económica se efectúa sobre la base de la utilización de los clasificadores de cuentas presupuestarias y contables. La aplicación uniforme de éstos, hace compatible la información que generan todas las áreas de gestión del Gobierno Dominicano.</t>
  </si>
  <si>
    <t xml:space="preserve">  </t>
  </si>
  <si>
    <t>d) Prudencia</t>
  </si>
  <si>
    <r>
      <t>Cuando existen alternativas de procedimiento contable idóneo, igualmente válidas para tratar la medición de un mismo hecho económico-financiero, se adopta el que muestre un resultado y la posición financiera más cercana a la realidad</t>
    </r>
    <r>
      <rPr>
        <sz val="11"/>
        <color rgb="FFFF00FF"/>
        <rFont val="Times New Roman"/>
        <family val="1"/>
      </rPr>
      <t>.</t>
    </r>
  </si>
  <si>
    <t>e) No Compensación</t>
  </si>
  <si>
    <t>En ningún caso se realiza compensación de partidas del activo y del pasivo del Balance General, ni de las partidas de ingresos y gastos, que constituyen el Estado de Resultados económico-patrimonial, ni los gastos e ingresos que integran el Estado de Liquidación del Presupuesto.  Los elementos que componen las distintas partidas del activo y del pasivo son valoradas separadamente.</t>
  </si>
  <si>
    <t>f) Integridad</t>
  </si>
  <si>
    <t>Los Estados Financieros del Gobierno Dominicano, constituyen la expresión final de los registros sistemáticos, correspondientes a la totalidad de los hechos financieros y económicos.</t>
  </si>
  <si>
    <t>g) Oportunidad</t>
  </si>
  <si>
    <t>El Sistema de Contabilidad Gubernamental, comprende el registro, procesamiento y presentación de la información contable en los momentos y circunstancias debidas.</t>
  </si>
  <si>
    <t>h) Transparencia</t>
  </si>
  <si>
    <t>Los Estados Financieros, informes técnicos y otros reportes emanados del Sistema de Contabilidad, son elaborados para ser presentados a la Cámara de Cuentas y disponible a terceros interesados de acuerdo a nuestra ley y a la ley de libre acceso a la información.</t>
  </si>
  <si>
    <t>i) Legalidad</t>
  </si>
  <si>
    <r>
      <t>Cuando producto de la aplicación y/o interpretación de un principio de contabilidad, se produzcan situaciones que contravengan disposiciones legales vigentes, se considerar</t>
    </r>
    <r>
      <rPr>
        <sz val="11"/>
        <color theme="1"/>
        <rFont val="Times New Roman"/>
        <family val="1"/>
      </rPr>
      <t>á</t>
    </r>
    <r>
      <rPr>
        <sz val="11"/>
        <color rgb="FF000000"/>
        <rFont val="Times New Roman"/>
        <family val="1"/>
      </rPr>
      <t xml:space="preserve"> la primacía de la legislación respecto a las normas contables. La primacía de registrar y exponer el hecho económico de acuerdo a las disposiciones legales, si se produjere, se consignará en Nota a los Estados Financieros.</t>
    </r>
  </si>
  <si>
    <t>o) Período Contable</t>
  </si>
  <si>
    <t>La ley 126-01 del 27 de julio de 2001 establece que el ejercicio del corte anual  para el Sector Publico Dominicano y los Organismos que se indican en el articulo 2 de la misma ley, abarca desde el primero (1ero.) de enero al treinta y uno  (31) de Diciembre  de cada año (Según Articulo 8, Acápite 8).</t>
  </si>
  <si>
    <t>p) Información Comparativa</t>
  </si>
  <si>
    <r>
      <t xml:space="preserve">Los Estados Financieros así como las Notas que son parte integral de los mismos, presentan información </t>
    </r>
    <r>
      <rPr>
        <sz val="11"/>
        <color rgb="FF000000"/>
        <rFont val="Times New Roman"/>
        <family val="1"/>
      </rPr>
      <t>comparativa, respecto al período anterior.</t>
    </r>
    <r>
      <rPr>
        <sz val="11"/>
        <color theme="1"/>
        <rFont val="Times New Roman"/>
        <family val="1"/>
      </rPr>
      <t xml:space="preserve"> La información comparativa se presenta en la parte narrativa y descriptiva.</t>
    </r>
  </si>
  <si>
    <t>q) Normas de Valuación</t>
  </si>
  <si>
    <t xml:space="preserve">   </t>
  </si>
  <si>
    <t>Normas de Valuación del Activo:</t>
  </si>
  <si>
    <t>q-1) Disponibilidades</t>
  </si>
  <si>
    <r>
      <t>La moneda de curso legal es el Peso Dominicano (RD$) y se expresa a su valor nominal.  Por otra parte, la moneda</t>
    </r>
    <r>
      <rPr>
        <b/>
        <i/>
        <sz val="11"/>
        <color theme="1"/>
        <rFont val="Times New Roman"/>
        <family val="1"/>
      </rPr>
      <t xml:space="preserve"> </t>
    </r>
    <r>
      <rPr>
        <sz val="11"/>
        <color theme="1"/>
        <rFont val="Times New Roman"/>
        <family val="1"/>
      </rPr>
      <t>extranjera se valúa por la tasa de cambio para la compra vigente, al momento de cada transacción y al cierre de cada ejercicio, por su cotización al tipo de cambio comprador a esa fecha.</t>
    </r>
  </si>
  <si>
    <t>q-2) Inversiones Financieras</t>
  </si>
  <si>
    <t xml:space="preserve">La adquisición de Títulos y Valores Negociables se registrarán por su valor de costo o adquisición. </t>
  </si>
  <si>
    <t xml:space="preserve">A la fecha de presentación de los Estados Financieros, se deben valuar a su valor de costo. </t>
  </si>
  <si>
    <t xml:space="preserve">Las inversiones a plazo fijo o indefinidos, no vencidos al cierre del ejercicio fiscal, se valúan por su valor nominal más los intereses devengados hasta esa fecha. </t>
  </si>
  <si>
    <t>q-3) Cuentas y Documentos por Cobrar</t>
  </si>
  <si>
    <t>Las cuentas y documentos por cobrar a corto plazo, son valuados conforme a las acreencias que tenga la entidad económica hacia los terceros, según surjan de los derechos u obligaciones resultantes de cada transacción.</t>
  </si>
  <si>
    <t>q-4) Bienes de Cambio en General</t>
  </si>
  <si>
    <t>Los bienes de cambio o de consumo se valúan al costo de adquisición o producción en que se incurre para obtener el bien.  El costo de adquisición está constituido por los montos de las erogaciones efectuadas para su compra o producción y todos los gastos incurridos para situarlo en el lugar de destino, ajustado a las condiciones de su uso o venta.</t>
  </si>
  <si>
    <t>Los costos por intereses relacionados con el financiamiento de la adquisición o producción del bien, no forman parte del costo del mismo. Por otra parte, las bonificaciones (descuentos) por pronto pago son consideradas al determinar el costo de los mismos.</t>
  </si>
  <si>
    <t>q-5) Bienes de Uso y Depreciación</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</si>
  <si>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</si>
  <si>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</si>
  <si>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corriente, representado por el importe de efectivo y otras partidas equivalentes, que debería pagarse para adquirirlo en las condiciones en que se encuentren.</t>
  </si>
  <si>
    <t>Los bienes adquiridos en monedas extranjeras se registran al tipo de cambio vigente a la fecha de la adquisición.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</si>
  <si>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</si>
  <si>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</si>
  <si>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r>
      <t xml:space="preserve">El método de cálculo para el registro de la </t>
    </r>
    <r>
      <rPr>
        <b/>
        <sz val="11"/>
        <color theme="1"/>
        <rFont val="Times New Roman"/>
        <family val="1"/>
      </rPr>
      <t>Depreciación</t>
    </r>
    <r>
      <rPr>
        <sz val="11"/>
        <color theme="1"/>
        <rFont val="Times New Roman"/>
        <family val="1"/>
      </rPr>
      <t xml:space="preserve"> es el de </t>
    </r>
    <r>
      <rPr>
        <b/>
        <sz val="11"/>
        <color theme="1"/>
        <rFont val="Times New Roman"/>
        <family val="1"/>
      </rPr>
      <t>Línea Recta</t>
    </r>
    <r>
      <rPr>
        <sz val="11"/>
        <color theme="1"/>
        <rFont val="Times New Roman"/>
        <family val="1"/>
      </rPr>
      <t>,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r>
  </si>
  <si>
    <t>q-6) Bienes Intangibles</t>
  </si>
  <si>
    <t>Estas partidas de los activos no corrientes, se registran por su valor de adquisición o su valor corriente cuando no existe contraprestación, como es el caso de la donación.</t>
  </si>
  <si>
    <r>
      <t xml:space="preserve">Para la </t>
    </r>
    <r>
      <rPr>
        <b/>
        <sz val="11"/>
        <color theme="1"/>
        <rFont val="Times New Roman"/>
        <family val="1"/>
      </rPr>
      <t>Depreciación</t>
    </r>
    <r>
      <rPr>
        <sz val="11"/>
        <color theme="1"/>
        <rFont val="Times New Roman"/>
        <family val="1"/>
      </rPr>
      <t xml:space="preserve"> de esta categoría de bienes se aplica el mismo método de línea recta.</t>
    </r>
  </si>
  <si>
    <t>q-7) Inversiones Corrientes e Inversiones a Largo Plazo</t>
  </si>
  <si>
    <t xml:space="preserve">Las inversiones con cotización en mercados de valores y las participaciones permanentes en sociedades en la que se ejerza influencia significativa, se valuarán a sus respectivas cotizaciones a la fecha de cierre del período, exceptuando los gastos estimados de venta e impuestos. </t>
  </si>
  <si>
    <t>Cuando se trate de participaciones permanentes en las que se ejerza control o influencia significativa en las decisiones, se valuarán a su valor patrimonial proporcional.</t>
  </si>
  <si>
    <t>Asimismo, si durante el período se realizan transferencias de capital a instituciones descentralizadas y empresas públicas, éstas serán clasificadas y registradas como Participaciones y Aportes de Capital, sujetas a verificación a través de la consolidación de los Estados Financieros.</t>
  </si>
  <si>
    <t>Normas de Valuación de Pasivos y Patrimonio</t>
  </si>
  <si>
    <t>q-8) Deudas</t>
  </si>
  <si>
    <t>Los pasivos por concepto de deudas se contabilizan por el valor de los bienes adquiridos y los servicios recibidos, deduciendo los descuentos comerciales obtenidos, si aplican.</t>
  </si>
  <si>
    <t>Los pasivos asumidos por concepto de préstamos en efectivo por la colocación de títulos de deuda pública y por contratos de préstamos con Organismos Internacionales, Bilaterales y Multilaterales de Crédito, son registrados por el importe del valor nominal de los títulos colocados y por los tramos efectivamente desembolsados de los contratos de préstamos suscritos.</t>
  </si>
  <si>
    <t>Los pasivos en moneda extranjera se valúan de acuerdo a la cotización de la moneda de que se trate, al tipo de cambio comprador a la fecha del ingreso de los fondos. Al cierre del ejercicio contable los montos no pagados o pendientes de pago se ajustan a la cotización de la moneda vigente a esa fecha.</t>
  </si>
  <si>
    <t>q-9) Pasivos Diferidos</t>
  </si>
  <si>
    <t>Los pasivos diferidos están valuados al valor nominal de los anticipos recibidos por obligaciones que deberán cumplirse en ejercicios siguientes.</t>
  </si>
  <si>
    <t>q-10) Provisiones</t>
  </si>
  <si>
    <t>Las provisiones se determinan como el resultado de estimaciones basadas en la experiencia sobre la incobrabilidad o riesgo del rubro de que se trate.</t>
  </si>
  <si>
    <t>q-11) Patrimonio</t>
  </si>
  <si>
    <t>La partida de Patrimonio Institucional esta conformada por la diferencia entre el total del activo y del pasivo de la entidad económica.</t>
  </si>
  <si>
    <t>Las transferencias de capital recibidas en efectivo, procedentes del Sector Privado y del Sector Público, se registran y exponen a su valor nominal, y en los casos de transferencias de bienes, por su valor de mercado.</t>
  </si>
  <si>
    <t>Las donaciones de capital recibidas en efectivo, procedentes de Gobiernos Extranjeros, Organismos Internacionales y del Sector Privado Externo, recibidas en moneda extranjera, se registran al tipo de cambio vigente a la fecha del ingreso de los fondos.</t>
  </si>
  <si>
    <t>Los resultados de la cuenta corriente expresan las diferencias entre los ingresos y los egresos obtenidos a través de la gestión fiscal de la entidad económica, para el ejercicio contable de que se trate.</t>
  </si>
  <si>
    <t>q-12) Reconocimiento de Ingresos y Gastos</t>
  </si>
  <si>
    <t>Los ingresos son reconocidos en los resultados del ejercicio a medida que se perciben, y los gastos se reconocen como devengado cuando los libramientos para pagos son Aprobados por parte de la Contraloría General de la República.</t>
  </si>
  <si>
    <t>q-13) Ganancias y Pérdidas en Cambio y Saldos en Moneda Extranjera</t>
  </si>
  <si>
    <r>
      <t>Los activos y pasivos en moneda extranjera se registran al tipo de cambio de la fecha en que se realizan las transacciones y se expresan en pesos dominicanos al cierre del período contable, utilizando la tasa oficial del Banco Central de la República Dominicana a esa fecha.</t>
    </r>
    <r>
      <rPr>
        <sz val="12"/>
        <color theme="1"/>
        <rFont val="Times New Roman"/>
        <family val="1"/>
      </rPr>
      <t xml:space="preserve"> </t>
    </r>
  </si>
  <si>
    <t>q-14) Estado de Flujos de Efectivo</t>
  </si>
  <si>
    <t>El Estado de Flujos de Efectivo para el Sector Público se presenta mediante el método directo; debido a que el mismo suministra información que puede ser útil en la estimación de los flujos de efectivo futuros. Asi mismo, como parte del estado de flujos de efectivo se muestra la conciliación entre el resultado de las actividades</t>
  </si>
  <si>
    <r>
      <t xml:space="preserve">presentan un balance de </t>
    </r>
    <r>
      <rPr>
        <b/>
        <sz val="11"/>
        <color theme="1"/>
        <rFont val="time New roman"/>
      </rPr>
      <t>RD$381,216,982.00   y  RD$ 383,540,995.00</t>
    </r>
    <r>
      <rPr>
        <sz val="11"/>
        <color theme="1"/>
        <rFont val="time New roman"/>
      </rPr>
      <t xml:space="preserve">  según  detalle: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</si>
</sst>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2]* #,##0.00_);_([$€-2]* \(#,##0.00\);_([$€-2]* &quot;-&quot;??_)"/>
    <numFmt numFmtId="165" formatCode="_-* #,##0.00\ _P_t_s_-;\-* #,##0.00\ _P_t_s_-;_-* &quot;-&quot;??\ _P_t_s_-;_-@_-"/>
    <numFmt numFmtId="166" formatCode="_-* #,##0.00\ _€_-;\-* #,##0.00\ _€_-;_-* &quot;-&quot;??\ _€_-;_-@_-"/>
    <numFmt numFmtId="167" formatCode="_(&quot;RD$&quot;* #,##0.00_);_(&quot;RD$&quot;* \(#,##0.00\);_(&quot;RD$&quot;* &quot;-&quot;??_);_(@_)"/>
  </numFmts>
  <fonts count="34">
    <font>
      <sz val="11"/>
      <color theme="1"/>
      <name val="Calibri"/>
      <family val="2"/>
      <scheme val="minor"/>
    </font>
    <font>
      <sz val="11"/>
      <color theme="1"/>
      <name val="Calibri"/>
      <family val="2"/>
      <scheme val="minor"/>
    </font>
    <font>
      <b/>
      <sz val="11"/>
      <color theme="1"/>
      <name val="Calibri"/>
      <family val="2"/>
      <scheme val="minor"/>
    </font>
    <font>
      <sz val="11"/>
      <color theme="1"/>
      <name val="time New roman"/>
    </font>
    <font>
      <b/>
      <sz val="12"/>
      <color theme="1"/>
      <name val="time New roman"/>
    </font>
    <font>
      <b/>
      <sz val="11"/>
      <color theme="1"/>
      <name val="time New roman"/>
    </font>
    <font>
      <sz val="10"/>
      <color theme="1"/>
      <name val="time New roman"/>
    </font>
    <font>
      <sz val="11"/>
      <color theme="1"/>
      <name val="Times New Roman"/>
      <family val="1"/>
    </font>
    <font>
      <sz val="10"/>
      <color theme="1"/>
      <name val="Calibri"/>
      <family val="2"/>
      <scheme val="minor"/>
    </font>
    <font>
      <b/>
      <sz val="11"/>
      <color theme="1"/>
      <name val="Times New Roman"/>
      <family val="1"/>
    </font>
    <font>
      <sz val="10"/>
      <color theme="1"/>
      <name val="Times New Roman"/>
      <family val="1"/>
    </font>
    <font>
      <b/>
      <sz val="12"/>
      <color theme="1"/>
      <name val="Calibri"/>
      <family val="2"/>
      <scheme val="minor"/>
    </font>
    <font>
      <sz val="10"/>
      <name val="Arial"/>
      <family val="2"/>
    </font>
    <font>
      <sz val="10"/>
      <name val="time New roman"/>
    </font>
    <font>
      <b/>
      <sz val="10"/>
      <name val="time New roman"/>
    </font>
    <font>
      <b/>
      <sz val="10"/>
      <color theme="1"/>
      <name val="Times New Roman"/>
      <family val="1"/>
    </font>
    <font>
      <sz val="11"/>
      <color indexed="8"/>
      <name val="Calibri"/>
      <family val="2"/>
    </font>
    <font>
      <sz val="11"/>
      <color rgb="FF000000"/>
      <name val="Calibri"/>
      <family val="2"/>
    </font>
    <font>
      <sz val="11"/>
      <color rgb="FF000000"/>
      <name val="Calibri"/>
      <family val="2"/>
      <scheme val="minor"/>
    </font>
    <font>
      <sz val="16"/>
      <color theme="1"/>
      <name val="Times New Roman"/>
      <family val="1"/>
    </font>
    <font>
      <sz val="12"/>
      <color theme="1"/>
      <name val="Times New Roman"/>
      <family val="1"/>
    </font>
    <font>
      <sz val="10"/>
      <color theme="1"/>
      <name val="Arial"/>
      <family val="2"/>
    </font>
    <font>
      <b/>
      <sz val="10"/>
      <color theme="1"/>
      <name val="Arial"/>
      <family val="2"/>
    </font>
    <font>
      <b/>
      <i/>
      <sz val="11"/>
      <color theme="1"/>
      <name val="Times New Roman"/>
      <family val="1"/>
    </font>
    <font>
      <sz val="11"/>
      <color rgb="FF000000"/>
      <name val="Times New Roman"/>
      <family val="1"/>
    </font>
    <font>
      <sz val="11"/>
      <color rgb="FFFF00FF"/>
      <name val="Times New Roman"/>
      <family val="1"/>
    </font>
    <font>
      <b/>
      <sz val="10"/>
      <color theme="1"/>
      <name val="Tahoma"/>
      <family val="2"/>
    </font>
    <font>
      <sz val="11.5"/>
      <color theme="1"/>
      <name val="Times New Roman"/>
      <family val="1"/>
    </font>
    <font>
      <sz val="7"/>
      <color rgb="FF000000"/>
      <name val="Times New Roman"/>
      <family val="1"/>
    </font>
    <font>
      <b/>
      <sz val="7"/>
      <color rgb="FFFF00FF"/>
      <name val="Times New Roman"/>
      <family val="1"/>
    </font>
    <font>
      <b/>
      <sz val="7"/>
      <color theme="1"/>
      <name val="Times New Roman"/>
      <family val="1"/>
    </font>
    <font>
      <sz val="7"/>
      <color theme="1"/>
      <name val="Times New Roman"/>
      <family val="1"/>
    </font>
    <font>
      <b/>
      <sz val="11"/>
      <color rgb="FF000000"/>
      <name val="Times New Roman"/>
      <family val="1"/>
    </font>
    <font>
      <b/>
      <sz val="11"/>
      <color rgb="FF000000"/>
      <name val="Garamond"/>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bottom/>
      <diagonal/>
    </border>
  </borders>
  <cellStyleXfs count="24">
    <xf numFmtId="0" fontId="0" fillId="0" borderId="0"/>
    <xf numFmtId="43" fontId="1" fillId="0" borderId="0" applyFont="0" applyFill="0" applyBorder="0" applyAlignment="0" applyProtection="0"/>
    <xf numFmtId="0" fontId="12" fillId="0" borderId="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6" fontId="17"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0" fontId="18" fillId="0" borderId="0"/>
    <xf numFmtId="0" fontId="1" fillId="0" borderId="0"/>
    <xf numFmtId="0" fontId="12" fillId="0" borderId="0"/>
    <xf numFmtId="0" fontId="12" fillId="0" borderId="0"/>
    <xf numFmtId="0" fontId="12" fillId="0" borderId="0"/>
    <xf numFmtId="0" fontId="1" fillId="0" borderId="0"/>
    <xf numFmtId="0" fontId="12" fillId="0" borderId="0"/>
    <xf numFmtId="0" fontId="12" fillId="0" borderId="0"/>
    <xf numFmtId="0" fontId="17" fillId="0" borderId="0"/>
    <xf numFmtId="0" fontId="12" fillId="0" borderId="0"/>
  </cellStyleXfs>
  <cellXfs count="140">
    <xf numFmtId="0" fontId="0" fillId="0" borderId="0" xfId="0"/>
    <xf numFmtId="0" fontId="3" fillId="0" borderId="0" xfId="0" applyFont="1"/>
    <xf numFmtId="4" fontId="3" fillId="2" borderId="0" xfId="0" applyNumberFormat="1" applyFont="1" applyFill="1"/>
    <xf numFmtId="4" fontId="3" fillId="0" borderId="0" xfId="0" applyNumberFormat="1" applyFont="1"/>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5" fillId="2" borderId="0" xfId="0" applyFont="1" applyFill="1" applyAlignment="1">
      <alignment horizontal="center"/>
    </xf>
    <xf numFmtId="4" fontId="5" fillId="2" borderId="0" xfId="0" applyNumberFormat="1" applyFont="1" applyFill="1" applyAlignment="1">
      <alignment horizontal="center"/>
    </xf>
    <xf numFmtId="0" fontId="6" fillId="0" borderId="0" xfId="0" applyFont="1"/>
    <xf numFmtId="4" fontId="6" fillId="2" borderId="0" xfId="0" applyNumberFormat="1" applyFont="1" applyFill="1"/>
    <xf numFmtId="4" fontId="6" fillId="0" borderId="0" xfId="0" applyNumberFormat="1" applyFont="1"/>
    <xf numFmtId="4" fontId="5" fillId="2" borderId="0" xfId="0" applyNumberFormat="1" applyFont="1" applyFill="1"/>
    <xf numFmtId="4" fontId="5" fillId="0" borderId="0" xfId="0" applyNumberFormat="1" applyFont="1"/>
    <xf numFmtId="0" fontId="5" fillId="2" borderId="0" xfId="0" applyFont="1" applyFill="1" applyAlignment="1">
      <alignment horizontal="left"/>
    </xf>
    <xf numFmtId="0" fontId="5" fillId="0" borderId="0" xfId="0" applyFont="1" applyAlignment="1">
      <alignment horizontal="left"/>
    </xf>
    <xf numFmtId="0" fontId="2" fillId="0" borderId="0" xfId="0" applyFont="1" applyAlignment="1">
      <alignment horizontal="left"/>
    </xf>
    <xf numFmtId="0" fontId="3" fillId="2" borderId="0" xfId="0" applyFont="1" applyFill="1"/>
    <xf numFmtId="0" fontId="0" fillId="2" borderId="0" xfId="0" applyFill="1"/>
    <xf numFmtId="41" fontId="7" fillId="2" borderId="0" xfId="0" applyNumberFormat="1" applyFont="1" applyFill="1" applyBorder="1" applyAlignment="1">
      <alignment vertical="center"/>
    </xf>
    <xf numFmtId="41" fontId="7" fillId="0" borderId="0" xfId="0" applyNumberFormat="1" applyFont="1" applyBorder="1" applyAlignment="1">
      <alignment vertical="center"/>
    </xf>
    <xf numFmtId="0" fontId="8" fillId="0" borderId="0" xfId="0" applyFont="1"/>
    <xf numFmtId="0" fontId="8" fillId="2" borderId="0" xfId="0" applyFont="1" applyFill="1"/>
    <xf numFmtId="43" fontId="0" fillId="0" borderId="0" xfId="1" applyFont="1"/>
    <xf numFmtId="43" fontId="5" fillId="0" borderId="0" xfId="1" applyFont="1" applyBorder="1" applyAlignment="1">
      <alignment vertical="center"/>
    </xf>
    <xf numFmtId="43" fontId="5" fillId="2" borderId="0" xfId="1" applyFont="1" applyFill="1" applyBorder="1" applyAlignment="1">
      <alignment vertical="center"/>
    </xf>
    <xf numFmtId="0" fontId="5" fillId="0" borderId="0" xfId="0" applyFont="1"/>
    <xf numFmtId="0" fontId="5" fillId="2" borderId="0" xfId="0" applyFont="1" applyFill="1" applyAlignment="1">
      <alignment horizontal="center" vertical="center"/>
    </xf>
    <xf numFmtId="0" fontId="2" fillId="0" borderId="0" xfId="0" applyFont="1"/>
    <xf numFmtId="0" fontId="6" fillId="0" borderId="0" xfId="0" applyFont="1" applyAlignment="1">
      <alignment vertical="center"/>
    </xf>
    <xf numFmtId="43" fontId="6" fillId="2" borderId="0" xfId="1" applyFont="1" applyFill="1" applyBorder="1" applyAlignment="1">
      <alignment vertical="center"/>
    </xf>
    <xf numFmtId="4" fontId="8" fillId="0" borderId="0" xfId="0" applyNumberFormat="1" applyFont="1"/>
    <xf numFmtId="43" fontId="0" fillId="2" borderId="0" xfId="0" applyNumberFormat="1" applyFill="1"/>
    <xf numFmtId="4" fontId="0" fillId="0" borderId="0" xfId="0" applyNumberFormat="1"/>
    <xf numFmtId="0" fontId="0" fillId="2" borderId="0" xfId="0" applyFill="1" applyAlignment="1">
      <alignment horizontal="left"/>
    </xf>
    <xf numFmtId="0" fontId="9" fillId="0" borderId="0" xfId="0" applyFont="1" applyAlignment="1">
      <alignment vertical="center"/>
    </xf>
    <xf numFmtId="0" fontId="5" fillId="2" borderId="0" xfId="0" applyFont="1" applyFill="1" applyAlignment="1">
      <alignment vertical="center"/>
    </xf>
    <xf numFmtId="0" fontId="5" fillId="2" borderId="0" xfId="0" applyFont="1" applyFill="1"/>
    <xf numFmtId="0" fontId="5" fillId="2" borderId="0" xfId="0" applyFont="1" applyFill="1" applyAlignment="1">
      <alignment horizontal="center" vertical="center" wrapText="1"/>
    </xf>
    <xf numFmtId="0" fontId="3" fillId="2" borderId="0" xfId="0" applyFont="1" applyFill="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center" vertical="center" wrapText="1"/>
    </xf>
    <xf numFmtId="0" fontId="9" fillId="2" borderId="0" xfId="0" applyFont="1" applyFill="1" applyAlignment="1">
      <alignment horizontal="center" vertical="center"/>
    </xf>
    <xf numFmtId="0" fontId="2" fillId="0" borderId="0" xfId="0" applyFont="1" applyAlignment="1">
      <alignment horizontal="center" wrapText="1"/>
    </xf>
    <xf numFmtId="4" fontId="9" fillId="2" borderId="0" xfId="0" applyNumberFormat="1" applyFont="1" applyFill="1"/>
    <xf numFmtId="43" fontId="2" fillId="2" borderId="0" xfId="1" applyFont="1" applyFill="1" applyBorder="1"/>
    <xf numFmtId="0" fontId="10" fillId="0" borderId="0" xfId="0" applyFont="1"/>
    <xf numFmtId="0" fontId="10" fillId="2" borderId="0" xfId="0" applyFont="1" applyFill="1" applyAlignment="1">
      <alignment vertical="center"/>
    </xf>
    <xf numFmtId="4" fontId="10" fillId="2" borderId="0" xfId="0" applyNumberFormat="1" applyFont="1" applyFill="1"/>
    <xf numFmtId="43" fontId="10" fillId="2" borderId="0" xfId="1" applyFont="1" applyFill="1" applyBorder="1"/>
    <xf numFmtId="4" fontId="7" fillId="2" borderId="0" xfId="0" applyNumberFormat="1" applyFont="1" applyFill="1"/>
    <xf numFmtId="43" fontId="1" fillId="2" borderId="0" xfId="1" applyFont="1" applyFill="1" applyBorder="1"/>
    <xf numFmtId="43" fontId="1" fillId="0" borderId="0" xfId="1" applyFont="1" applyBorder="1"/>
    <xf numFmtId="43" fontId="2" fillId="0" borderId="0" xfId="1" applyFont="1" applyBorder="1"/>
    <xf numFmtId="43" fontId="11" fillId="0" borderId="0" xfId="1" applyFont="1" applyBorder="1"/>
    <xf numFmtId="0" fontId="3" fillId="2" borderId="0" xfId="0" applyFont="1" applyFill="1" applyAlignment="1">
      <alignment horizontal="center"/>
    </xf>
    <xf numFmtId="0" fontId="5" fillId="2" borderId="0" xfId="0" applyFont="1" applyFill="1" applyAlignment="1">
      <alignment horizontal="center" wrapText="1"/>
    </xf>
    <xf numFmtId="0" fontId="2" fillId="2" borderId="0" xfId="0" applyFont="1" applyFill="1" applyAlignment="1">
      <alignment horizontal="center" wrapText="1"/>
    </xf>
    <xf numFmtId="43" fontId="3" fillId="2" borderId="0" xfId="1" applyFont="1" applyFill="1" applyBorder="1"/>
    <xf numFmtId="43" fontId="0" fillId="0" borderId="0" xfId="0" applyNumberFormat="1"/>
    <xf numFmtId="43" fontId="3" fillId="0" borderId="0" xfId="1" applyFont="1" applyBorder="1"/>
    <xf numFmtId="43" fontId="0" fillId="0" borderId="0" xfId="1" applyFont="1" applyBorder="1"/>
    <xf numFmtId="0" fontId="10" fillId="0" borderId="0" xfId="0" applyFont="1" applyAlignment="1">
      <alignment vertical="center"/>
    </xf>
    <xf numFmtId="43" fontId="10" fillId="2" borderId="0" xfId="1" applyFont="1" applyFill="1" applyBorder="1" applyAlignment="1">
      <alignment vertical="center"/>
    </xf>
    <xf numFmtId="0" fontId="10" fillId="2" borderId="0" xfId="0" applyFont="1" applyFill="1"/>
    <xf numFmtId="43" fontId="6" fillId="0" borderId="0" xfId="1" applyFont="1" applyBorder="1" applyAlignment="1">
      <alignment vertical="center"/>
    </xf>
    <xf numFmtId="43" fontId="3" fillId="2" borderId="0" xfId="0" applyNumberFormat="1" applyFont="1" applyFill="1"/>
    <xf numFmtId="43" fontId="5" fillId="2" borderId="0" xfId="1" applyFont="1" applyFill="1" applyBorder="1"/>
    <xf numFmtId="3" fontId="5" fillId="0" borderId="0" xfId="0" applyNumberFormat="1" applyFont="1"/>
    <xf numFmtId="3" fontId="5" fillId="2" borderId="0" xfId="0" applyNumberFormat="1" applyFont="1" applyFill="1"/>
    <xf numFmtId="43" fontId="3" fillId="2" borderId="0" xfId="1" applyFont="1" applyFill="1" applyBorder="1" applyAlignment="1"/>
    <xf numFmtId="43" fontId="10" fillId="0" borderId="0" xfId="1" applyFont="1" applyBorder="1" applyAlignment="1">
      <alignment vertical="center"/>
    </xf>
    <xf numFmtId="0" fontId="5" fillId="0" borderId="0" xfId="0" applyFont="1" applyAlignment="1">
      <alignment horizontal="left" vertical="center"/>
    </xf>
    <xf numFmtId="0" fontId="10" fillId="0" borderId="0" xfId="0" applyFont="1" applyAlignment="1">
      <alignment horizontal="left" vertical="center"/>
    </xf>
    <xf numFmtId="4" fontId="10" fillId="0" borderId="0" xfId="0" applyNumberFormat="1" applyFont="1"/>
    <xf numFmtId="4" fontId="0" fillId="2" borderId="0" xfId="0" applyNumberFormat="1" applyFill="1"/>
    <xf numFmtId="0" fontId="13" fillId="2" borderId="0" xfId="2" applyFont="1" applyFill="1" applyAlignment="1">
      <alignment wrapText="1"/>
    </xf>
    <xf numFmtId="0" fontId="6" fillId="2" borderId="0" xfId="0" applyFont="1" applyFill="1" applyAlignment="1">
      <alignment wrapText="1"/>
    </xf>
    <xf numFmtId="0" fontId="6" fillId="2" borderId="0" xfId="0" applyFont="1" applyFill="1"/>
    <xf numFmtId="0" fontId="14" fillId="2" borderId="0" xfId="2" applyFont="1" applyFill="1" applyAlignment="1">
      <alignment wrapText="1"/>
    </xf>
    <xf numFmtId="0" fontId="5" fillId="2" borderId="0" xfId="0" applyFont="1" applyFill="1" applyAlignment="1">
      <alignment horizontal="left" vertical="center"/>
    </xf>
    <xf numFmtId="0" fontId="5" fillId="0" borderId="0" xfId="0" applyFont="1" applyAlignment="1">
      <alignment horizontal="center" vertical="center"/>
    </xf>
    <xf numFmtId="0" fontId="0" fillId="0" borderId="0" xfId="0" applyAlignment="1">
      <alignment wrapText="1"/>
    </xf>
    <xf numFmtId="0" fontId="3" fillId="2" borderId="0" xfId="0" applyFont="1" applyFill="1" applyAlignment="1">
      <alignment horizontal="left" vertical="center"/>
    </xf>
    <xf numFmtId="0" fontId="6" fillId="0" borderId="0" xfId="0" applyFont="1" applyAlignment="1">
      <alignment horizontal="left" vertical="center"/>
    </xf>
    <xf numFmtId="43" fontId="6" fillId="2" borderId="0" xfId="1" applyFont="1" applyFill="1" applyBorder="1" applyAlignment="1"/>
    <xf numFmtId="43" fontId="6" fillId="0" borderId="0" xfId="1" applyFont="1" applyBorder="1" applyAlignment="1"/>
    <xf numFmtId="0" fontId="6" fillId="2" borderId="0" xfId="0" applyFont="1" applyFill="1" applyAlignment="1">
      <alignment horizontal="left" vertical="center"/>
    </xf>
    <xf numFmtId="43" fontId="5" fillId="2" borderId="0" xfId="1" applyFont="1" applyFill="1" applyBorder="1" applyAlignment="1"/>
    <xf numFmtId="43" fontId="5" fillId="0" borderId="0" xfId="1" applyFont="1" applyBorder="1" applyAlignment="1"/>
    <xf numFmtId="43" fontId="5" fillId="2" borderId="0" xfId="0" applyNumberFormat="1" applyFont="1" applyFill="1" applyAlignment="1">
      <alignment horizontal="left"/>
    </xf>
    <xf numFmtId="0" fontId="7" fillId="0" borderId="0" xfId="0" applyFont="1" applyAlignment="1">
      <alignment horizontal="left" vertical="center"/>
    </xf>
    <xf numFmtId="43" fontId="10" fillId="2" borderId="0" xfId="1" applyFont="1" applyFill="1" applyBorder="1" applyAlignment="1">
      <alignment horizontal="left" vertical="center"/>
    </xf>
    <xf numFmtId="43" fontId="10" fillId="0" borderId="0" xfId="1" applyFont="1" applyBorder="1" applyAlignment="1">
      <alignment horizontal="left" vertical="center"/>
    </xf>
    <xf numFmtId="43" fontId="5" fillId="2" borderId="0" xfId="1" applyFont="1" applyFill="1" applyBorder="1" applyAlignment="1">
      <alignment horizontal="left" vertical="center"/>
    </xf>
    <xf numFmtId="43" fontId="5" fillId="0" borderId="0" xfId="1" applyFont="1" applyBorder="1" applyAlignment="1">
      <alignment horizontal="left" vertical="center"/>
    </xf>
    <xf numFmtId="0" fontId="3" fillId="0" borderId="1" xfId="0" applyFont="1" applyBorder="1" applyAlignment="1">
      <alignment horizontal="right"/>
    </xf>
    <xf numFmtId="0" fontId="3" fillId="0" borderId="0" xfId="0" applyFont="1" applyAlignment="1">
      <alignment horizontal="right"/>
    </xf>
    <xf numFmtId="0" fontId="3" fillId="2" borderId="0" xfId="0" applyFont="1" applyFill="1" applyAlignment="1">
      <alignment horizontal="right"/>
    </xf>
    <xf numFmtId="0" fontId="3" fillId="0" borderId="0" xfId="0" applyFont="1" applyAlignment="1">
      <alignment horizontal="left" vertical="center"/>
    </xf>
    <xf numFmtId="0" fontId="15" fillId="0" borderId="0" xfId="0" applyFont="1"/>
    <xf numFmtId="4" fontId="15" fillId="2" borderId="0" xfId="0" applyNumberFormat="1" applyFont="1" applyFill="1"/>
    <xf numFmtId="4" fontId="15" fillId="0" borderId="0" xfId="0" applyNumberFormat="1" applyFont="1"/>
    <xf numFmtId="43" fontId="3" fillId="2" borderId="0" xfId="1" applyFont="1" applyFill="1" applyBorder="1" applyAlignment="1">
      <alignment horizontal="left" vertical="center"/>
    </xf>
    <xf numFmtId="43" fontId="3" fillId="0" borderId="0" xfId="1" applyFont="1" applyBorder="1" applyAlignment="1">
      <alignment horizontal="left" vertical="center"/>
    </xf>
    <xf numFmtId="43" fontId="0" fillId="2" borderId="0" xfId="1" applyFont="1" applyFill="1"/>
    <xf numFmtId="43" fontId="10" fillId="0" borderId="0" xfId="1" applyFont="1"/>
    <xf numFmtId="4" fontId="3" fillId="3" borderId="0" xfId="0" applyNumberFormat="1" applyFont="1" applyFill="1"/>
    <xf numFmtId="0" fontId="0" fillId="0" borderId="0" xfId="0" applyAlignment="1">
      <alignment horizontal="center" wrapText="1"/>
    </xf>
    <xf numFmtId="0" fontId="10" fillId="2" borderId="0" xfId="0" applyFont="1" applyFill="1" applyAlignment="1">
      <alignment horizontal="left" vertical="center"/>
    </xf>
    <xf numFmtId="0" fontId="15" fillId="0" borderId="0" xfId="0" applyFont="1" applyAlignment="1">
      <alignment horizontal="center" wrapText="1"/>
    </xf>
    <xf numFmtId="0" fontId="15" fillId="0" borderId="0" xfId="0" applyFont="1" applyAlignment="1">
      <alignment horizontal="left" vertical="center"/>
    </xf>
    <xf numFmtId="41" fontId="3" fillId="2" borderId="0" xfId="0" applyNumberFormat="1" applyFont="1" applyFill="1" applyAlignment="1">
      <alignment vertical="center"/>
    </xf>
    <xf numFmtId="0" fontId="19" fillId="0" borderId="0" xfId="0" applyFont="1" applyAlignment="1">
      <alignment horizontal="center" vertical="center" wrapText="1"/>
    </xf>
    <xf numFmtId="0" fontId="19" fillId="0" borderId="0" xfId="0" applyFont="1" applyAlignment="1">
      <alignment vertical="center" wrapText="1"/>
    </xf>
    <xf numFmtId="0" fontId="20" fillId="0" borderId="0" xfId="0" applyFont="1" applyAlignment="1">
      <alignment vertical="center" wrapText="1"/>
    </xf>
    <xf numFmtId="0" fontId="15" fillId="0" borderId="0" xfId="0" applyFont="1" applyAlignment="1">
      <alignment horizontal="justify" vertical="center" wrapText="1"/>
    </xf>
    <xf numFmtId="0" fontId="9" fillId="0" borderId="0" xfId="0" applyFont="1" applyAlignment="1">
      <alignment horizontal="justify" vertical="center" wrapText="1"/>
    </xf>
    <xf numFmtId="0" fontId="21" fillId="0" borderId="0" xfId="0" applyFont="1" applyAlignment="1">
      <alignment horizontal="justify" vertical="center" wrapText="1"/>
    </xf>
    <xf numFmtId="0" fontId="0" fillId="0" borderId="0" xfId="0" applyAlignment="1">
      <alignment horizontal="justify" vertical="center" wrapText="1"/>
    </xf>
    <xf numFmtId="0" fontId="22" fillId="0" borderId="0" xfId="0" applyFont="1" applyAlignment="1">
      <alignment horizontal="justify" vertical="center" wrapText="1"/>
    </xf>
    <xf numFmtId="0" fontId="7" fillId="0" borderId="0" xfId="0" applyFont="1" applyAlignment="1">
      <alignment horizontal="justify" vertical="center" wrapText="1"/>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15" fillId="0" borderId="0" xfId="0" applyFont="1" applyAlignment="1">
      <alignment horizontal="justify" vertical="center"/>
    </xf>
    <xf numFmtId="0" fontId="27" fillId="0" borderId="0" xfId="0" applyFont="1" applyAlignment="1">
      <alignment horizontal="justify" vertical="center" wrapText="1"/>
    </xf>
    <xf numFmtId="0" fontId="28" fillId="0" borderId="0" xfId="0" applyFont="1" applyAlignment="1">
      <alignment horizontal="justify" vertical="center" wrapText="1"/>
    </xf>
    <xf numFmtId="0" fontId="29" fillId="0" borderId="0" xfId="0" applyFont="1" applyAlignment="1">
      <alignment horizontal="justify" vertical="center" wrapText="1"/>
    </xf>
    <xf numFmtId="0" fontId="30" fillId="0" borderId="0" xfId="0" applyFont="1" applyAlignment="1">
      <alignment horizontal="justify" vertical="center" wrapText="1"/>
    </xf>
    <xf numFmtId="0" fontId="31" fillId="0" borderId="0" xfId="0" applyFont="1" applyAlignment="1">
      <alignment horizontal="justify" vertical="center" wrapText="1"/>
    </xf>
    <xf numFmtId="0" fontId="32" fillId="0" borderId="0" xfId="0" applyFont="1" applyAlignment="1">
      <alignment horizontal="justify" vertical="center" wrapText="1"/>
    </xf>
    <xf numFmtId="0" fontId="33" fillId="0" borderId="0" xfId="0" applyFont="1" applyAlignment="1">
      <alignment horizontal="justify" vertical="center" wrapText="1"/>
    </xf>
    <xf numFmtId="0" fontId="7" fillId="0" borderId="0" xfId="0" applyFont="1" applyAlignment="1">
      <alignment wrapText="1"/>
    </xf>
    <xf numFmtId="0" fontId="3" fillId="2" borderId="0" xfId="0" applyFont="1" applyFill="1" applyAlignment="1">
      <alignment horizontal="left" wrapText="1"/>
    </xf>
  </cellXfs>
  <cellStyles count="24">
    <cellStyle name="Euro" xfId="3"/>
    <cellStyle name="Millares" xfId="1" builtinId="3"/>
    <cellStyle name="Millares 2" xfId="4"/>
    <cellStyle name="Millares 2 2" xfId="5"/>
    <cellStyle name="Millares 2 3" xfId="6"/>
    <cellStyle name="Millares 3" xfId="7"/>
    <cellStyle name="Millares 3 2" xfId="8"/>
    <cellStyle name="Millares 4" xfId="9"/>
    <cellStyle name="Millares 5" xfId="10"/>
    <cellStyle name="Millares 6" xfId="11"/>
    <cellStyle name="Millares 7" xfId="12"/>
    <cellStyle name="Moneda 2" xfId="13"/>
    <cellStyle name="Normal" xfId="0" builtinId="0"/>
    <cellStyle name="Normal 2" xfId="14"/>
    <cellStyle name="Normal 2 2" xfId="2"/>
    <cellStyle name="Normal 2 2 2" xfId="15"/>
    <cellStyle name="Normal 2 3" xfId="16"/>
    <cellStyle name="Normal 2 3 2" xfId="17"/>
    <cellStyle name="Normal 2 3 4" xfId="18"/>
    <cellStyle name="Normal 2 4" xfId="19"/>
    <cellStyle name="Normal 3" xfId="20"/>
    <cellStyle name="Normal 3 2" xfId="21"/>
    <cellStyle name="Normal 4" xfId="22"/>
    <cellStyle name="Normal 5" xfId="2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2771775</xdr:colOff>
      <xdr:row>0</xdr:row>
      <xdr:rowOff>76200</xdr:rowOff>
    </xdr:from>
    <xdr:to>
      <xdr:col>1</xdr:col>
      <xdr:colOff>3657600</xdr:colOff>
      <xdr:row>4</xdr:row>
      <xdr:rowOff>161925</xdr:rowOff>
    </xdr:to>
    <xdr:pic>
      <xdr:nvPicPr>
        <xdr:cNvPr id="2" name="P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5" y="76200"/>
          <a:ext cx="885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xdr:colOff>
      <xdr:row>0</xdr:row>
      <xdr:rowOff>83820</xdr:rowOff>
    </xdr:from>
    <xdr:to>
      <xdr:col>0</xdr:col>
      <xdr:colOff>647700</xdr:colOff>
      <xdr:row>4</xdr:row>
      <xdr:rowOff>142875</xdr:rowOff>
    </xdr:to>
    <xdr:pic>
      <xdr:nvPicPr>
        <xdr:cNvPr id="2" name="3 Imagen">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72390" y="83820"/>
          <a:ext cx="575310" cy="6115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28"/>
  <sheetViews>
    <sheetView topLeftCell="A79" workbookViewId="0">
      <selection activeCell="G56" sqref="G56"/>
    </sheetView>
  </sheetViews>
  <sheetFormatPr baseColWidth="10" defaultColWidth="9.140625" defaultRowHeight="15"/>
  <cols>
    <col min="1" max="1" width="3.7109375" customWidth="1"/>
    <col min="2" max="2" width="102.5703125" style="86" customWidth="1"/>
  </cols>
  <sheetData>
    <row r="2" spans="2:2">
      <c r="B2"/>
    </row>
    <row r="3" spans="2:2">
      <c r="B3"/>
    </row>
    <row r="4" spans="2:2">
      <c r="B4"/>
    </row>
    <row r="7" spans="2:2" ht="20.25">
      <c r="B7" s="117" t="s">
        <v>0</v>
      </c>
    </row>
    <row r="8" spans="2:2" ht="20.25">
      <c r="B8" s="118"/>
    </row>
    <row r="9" spans="2:2" ht="15.75">
      <c r="B9" s="119"/>
    </row>
    <row r="10" spans="2:2" ht="15.75">
      <c r="B10" s="119"/>
    </row>
    <row r="11" spans="2:2" ht="15.75">
      <c r="B11" s="119" t="s">
        <v>232</v>
      </c>
    </row>
    <row r="12" spans="2:2" ht="15.75">
      <c r="B12" s="119"/>
    </row>
    <row r="13" spans="2:2">
      <c r="B13" s="120"/>
    </row>
    <row r="14" spans="2:2">
      <c r="B14" s="120" t="s">
        <v>233</v>
      </c>
    </row>
    <row r="15" spans="2:2">
      <c r="B15" s="121" t="s">
        <v>234</v>
      </c>
    </row>
    <row r="16" spans="2:2">
      <c r="B16" s="121"/>
    </row>
    <row r="17" spans="2:2" ht="79.5" customHeight="1">
      <c r="B17" s="122" t="s">
        <v>235</v>
      </c>
    </row>
    <row r="18" spans="2:2">
      <c r="B18" s="123"/>
    </row>
    <row r="19" spans="2:2" ht="25.5">
      <c r="B19" s="122" t="s">
        <v>236</v>
      </c>
    </row>
    <row r="20" spans="2:2">
      <c r="B20" s="123"/>
    </row>
    <row r="21" spans="2:2">
      <c r="B21" s="124" t="s">
        <v>237</v>
      </c>
    </row>
    <row r="22" spans="2:2" ht="38.25">
      <c r="B22" s="122" t="s">
        <v>238</v>
      </c>
    </row>
    <row r="23" spans="2:2">
      <c r="B23" s="123"/>
    </row>
    <row r="24" spans="2:2" ht="25.5">
      <c r="B24" s="122" t="s">
        <v>239</v>
      </c>
    </row>
    <row r="25" spans="2:2">
      <c r="B25" s="125"/>
    </row>
    <row r="26" spans="2:2">
      <c r="B26" s="125"/>
    </row>
    <row r="27" spans="2:2">
      <c r="B27" s="125"/>
    </row>
    <row r="28" spans="2:2">
      <c r="B28" s="120" t="s">
        <v>240</v>
      </c>
    </row>
    <row r="29" spans="2:2">
      <c r="B29" s="121" t="s">
        <v>241</v>
      </c>
    </row>
    <row r="30" spans="2:2">
      <c r="B30" s="121"/>
    </row>
    <row r="31" spans="2:2" ht="45">
      <c r="B31" s="125" t="s">
        <v>242</v>
      </c>
    </row>
    <row r="32" spans="2:2">
      <c r="B32" s="126"/>
    </row>
    <row r="33" spans="2:2" ht="45">
      <c r="B33" s="125" t="s">
        <v>243</v>
      </c>
    </row>
    <row r="34" spans="2:2">
      <c r="B34" s="120"/>
    </row>
    <row r="35" spans="2:2">
      <c r="B35" s="120"/>
    </row>
    <row r="36" spans="2:2">
      <c r="B36" s="120"/>
    </row>
    <row r="37" spans="2:2">
      <c r="B37" s="120"/>
    </row>
    <row r="38" spans="2:2">
      <c r="B38" s="120" t="s">
        <v>244</v>
      </c>
    </row>
    <row r="39" spans="2:2">
      <c r="B39" s="121" t="s">
        <v>245</v>
      </c>
    </row>
    <row r="40" spans="2:2">
      <c r="B40" s="121"/>
    </row>
    <row r="41" spans="2:2" ht="30">
      <c r="B41" s="127" t="s">
        <v>246</v>
      </c>
    </row>
    <row r="42" spans="2:2">
      <c r="B42" s="125"/>
    </row>
    <row r="43" spans="2:2">
      <c r="B43" s="125" t="s">
        <v>54</v>
      </c>
    </row>
    <row r="44" spans="2:2">
      <c r="B44" s="120" t="s">
        <v>247</v>
      </c>
    </row>
    <row r="45" spans="2:2">
      <c r="B45" s="121" t="s">
        <v>248</v>
      </c>
    </row>
    <row r="46" spans="2:2">
      <c r="B46" s="120"/>
    </row>
    <row r="47" spans="2:2" ht="30">
      <c r="B47" s="125" t="s">
        <v>249</v>
      </c>
    </row>
    <row r="48" spans="2:2">
      <c r="B48" s="120"/>
    </row>
    <row r="49" spans="2:4">
      <c r="B49" s="120"/>
    </row>
    <row r="50" spans="2:4">
      <c r="B50" s="120" t="s">
        <v>250</v>
      </c>
    </row>
    <row r="51" spans="2:4">
      <c r="B51" s="121" t="s">
        <v>251</v>
      </c>
    </row>
    <row r="52" spans="2:4">
      <c r="B52" s="121"/>
    </row>
    <row r="53" spans="2:4" ht="45">
      <c r="B53" s="125" t="s">
        <v>252</v>
      </c>
    </row>
    <row r="54" spans="2:4">
      <c r="B54" s="128"/>
    </row>
    <row r="55" spans="2:4">
      <c r="B55" s="129"/>
    </row>
    <row r="56" spans="2:4">
      <c r="B56" s="120" t="s">
        <v>253</v>
      </c>
    </row>
    <row r="57" spans="2:4">
      <c r="B57" s="121" t="s">
        <v>254</v>
      </c>
    </row>
    <row r="58" spans="2:4">
      <c r="B58" s="129"/>
    </row>
    <row r="59" spans="2:4" ht="105">
      <c r="B59" s="125" t="s">
        <v>255</v>
      </c>
    </row>
    <row r="60" spans="2:4">
      <c r="B60" s="121"/>
    </row>
    <row r="61" spans="2:4">
      <c r="B61" s="121"/>
    </row>
    <row r="62" spans="2:4">
      <c r="B62" s="120" t="s">
        <v>256</v>
      </c>
      <c r="D62" s="130"/>
    </row>
    <row r="63" spans="2:4">
      <c r="B63" s="121"/>
    </row>
    <row r="64" spans="2:4" ht="15.75">
      <c r="B64" s="119"/>
    </row>
    <row r="65" spans="2:2">
      <c r="B65" s="121" t="s">
        <v>257</v>
      </c>
    </row>
    <row r="66" spans="2:2">
      <c r="B66" s="121"/>
    </row>
    <row r="67" spans="2:2" ht="45">
      <c r="B67" s="125" t="s">
        <v>258</v>
      </c>
    </row>
    <row r="68" spans="2:2">
      <c r="B68" s="125"/>
    </row>
    <row r="69" spans="2:2">
      <c r="B69" s="125"/>
    </row>
    <row r="70" spans="2:2">
      <c r="B70" s="125"/>
    </row>
    <row r="71" spans="2:2">
      <c r="B71" s="121" t="s">
        <v>259</v>
      </c>
    </row>
    <row r="72" spans="2:2">
      <c r="B72" s="125"/>
    </row>
    <row r="73" spans="2:2" ht="45">
      <c r="B73" s="125" t="s">
        <v>260</v>
      </c>
    </row>
    <row r="74" spans="2:2">
      <c r="B74" s="131"/>
    </row>
    <row r="75" spans="2:2">
      <c r="B75" s="131"/>
    </row>
    <row r="76" spans="2:2">
      <c r="B76" s="131"/>
    </row>
    <row r="77" spans="2:2">
      <c r="B77" s="121" t="s">
        <v>261</v>
      </c>
    </row>
    <row r="78" spans="2:2">
      <c r="B78" s="125"/>
    </row>
    <row r="79" spans="2:2" ht="60">
      <c r="B79" s="125" t="s">
        <v>262</v>
      </c>
    </row>
    <row r="80" spans="2:2">
      <c r="B80" s="125"/>
    </row>
    <row r="81" spans="2:2" ht="45">
      <c r="B81" s="125" t="s">
        <v>263</v>
      </c>
    </row>
    <row r="82" spans="2:2">
      <c r="B82" s="125" t="s">
        <v>264</v>
      </c>
    </row>
    <row r="83" spans="2:2">
      <c r="B83" s="121" t="s">
        <v>265</v>
      </c>
    </row>
    <row r="84" spans="2:2">
      <c r="B84" s="120"/>
    </row>
    <row r="85" spans="2:2" ht="30">
      <c r="B85" s="125" t="s">
        <v>266</v>
      </c>
    </row>
    <row r="86" spans="2:2">
      <c r="B86" s="128"/>
    </row>
    <row r="87" spans="2:2">
      <c r="B87" s="128"/>
    </row>
    <row r="88" spans="2:2">
      <c r="B88" s="128"/>
    </row>
    <row r="89" spans="2:2">
      <c r="B89" s="121" t="s">
        <v>267</v>
      </c>
    </row>
    <row r="90" spans="2:2">
      <c r="B90" s="121"/>
    </row>
    <row r="91" spans="2:2" ht="60">
      <c r="B91" s="125" t="s">
        <v>268</v>
      </c>
    </row>
    <row r="92" spans="2:2">
      <c r="B92" s="131"/>
    </row>
    <row r="93" spans="2:2">
      <c r="B93" s="131"/>
    </row>
    <row r="94" spans="2:2">
      <c r="B94" s="121" t="s">
        <v>269</v>
      </c>
    </row>
    <row r="95" spans="2:2">
      <c r="B95" s="125"/>
    </row>
    <row r="96" spans="2:2" ht="30">
      <c r="B96" s="127" t="s">
        <v>270</v>
      </c>
    </row>
    <row r="97" spans="2:2">
      <c r="B97" s="127"/>
    </row>
    <row r="98" spans="2:2">
      <c r="B98" s="121" t="s">
        <v>271</v>
      </c>
    </row>
    <row r="99" spans="2:2">
      <c r="B99" s="125"/>
    </row>
    <row r="100" spans="2:2" ht="30">
      <c r="B100" s="127" t="s">
        <v>272</v>
      </c>
    </row>
    <row r="101" spans="2:2">
      <c r="B101" s="127"/>
    </row>
    <row r="102" spans="2:2">
      <c r="B102" s="127"/>
    </row>
    <row r="103" spans="2:2">
      <c r="B103" s="127"/>
    </row>
    <row r="104" spans="2:2">
      <c r="B104" s="127"/>
    </row>
    <row r="105" spans="2:2">
      <c r="B105" s="121" t="s">
        <v>273</v>
      </c>
    </row>
    <row r="106" spans="2:2" ht="45">
      <c r="B106" s="127" t="s">
        <v>274</v>
      </c>
    </row>
    <row r="107" spans="2:2">
      <c r="B107" s="132"/>
    </row>
    <row r="108" spans="2:2">
      <c r="B108" s="121" t="s">
        <v>275</v>
      </c>
    </row>
    <row r="109" spans="2:2" ht="60">
      <c r="B109" s="127" t="s">
        <v>276</v>
      </c>
    </row>
    <row r="110" spans="2:2">
      <c r="B110" s="133"/>
    </row>
    <row r="111" spans="2:2">
      <c r="B111" s="121"/>
    </row>
    <row r="112" spans="2:2">
      <c r="B112" s="121" t="s">
        <v>277</v>
      </c>
    </row>
    <row r="113" spans="2:2" ht="45">
      <c r="B113" s="125" t="s">
        <v>278</v>
      </c>
    </row>
    <row r="114" spans="2:2">
      <c r="B114" s="134"/>
    </row>
    <row r="115" spans="2:2">
      <c r="B115" s="121"/>
    </row>
    <row r="116" spans="2:2">
      <c r="B116" s="121" t="s">
        <v>279</v>
      </c>
    </row>
    <row r="117" spans="2:2">
      <c r="B117" s="129"/>
    </row>
    <row r="118" spans="2:2" ht="30">
      <c r="B118" s="125" t="s">
        <v>280</v>
      </c>
    </row>
    <row r="119" spans="2:2">
      <c r="B119" s="135"/>
    </row>
    <row r="120" spans="2:2">
      <c r="B120" s="134"/>
    </row>
    <row r="121" spans="2:2">
      <c r="B121" s="121" t="s">
        <v>281</v>
      </c>
    </row>
    <row r="122" spans="2:2">
      <c r="B122" s="121" t="s">
        <v>282</v>
      </c>
    </row>
    <row r="123" spans="2:2">
      <c r="B123" s="121" t="s">
        <v>283</v>
      </c>
    </row>
    <row r="124" spans="2:2">
      <c r="B124" s="121"/>
    </row>
    <row r="125" spans="2:2">
      <c r="B125" s="136" t="s">
        <v>284</v>
      </c>
    </row>
    <row r="126" spans="2:2">
      <c r="B126" s="121"/>
    </row>
    <row r="127" spans="2:2" ht="45">
      <c r="B127" s="125" t="s">
        <v>285</v>
      </c>
    </row>
    <row r="128" spans="2:2">
      <c r="B128" s="125"/>
    </row>
    <row r="129" spans="2:2">
      <c r="B129" s="125"/>
    </row>
    <row r="130" spans="2:2">
      <c r="B130" s="125"/>
    </row>
    <row r="131" spans="2:2">
      <c r="B131" s="125"/>
    </row>
    <row r="132" spans="2:2">
      <c r="B132" s="136" t="s">
        <v>286</v>
      </c>
    </row>
    <row r="133" spans="2:2">
      <c r="B133" s="121"/>
    </row>
    <row r="134" spans="2:2">
      <c r="B134" s="125" t="s">
        <v>287</v>
      </c>
    </row>
    <row r="135" spans="2:2">
      <c r="B135" s="125"/>
    </row>
    <row r="136" spans="2:2">
      <c r="B136" s="125" t="s">
        <v>288</v>
      </c>
    </row>
    <row r="137" spans="2:2" ht="30">
      <c r="B137" s="125" t="s">
        <v>289</v>
      </c>
    </row>
    <row r="138" spans="2:2">
      <c r="B138" s="136"/>
    </row>
    <row r="139" spans="2:2">
      <c r="B139" s="136"/>
    </row>
    <row r="140" spans="2:2">
      <c r="B140" s="136"/>
    </row>
    <row r="141" spans="2:2">
      <c r="B141" s="136" t="s">
        <v>290</v>
      </c>
    </row>
    <row r="142" spans="2:2">
      <c r="B142" s="121"/>
    </row>
    <row r="143" spans="2:2" ht="30">
      <c r="B143" s="125" t="s">
        <v>291</v>
      </c>
    </row>
    <row r="144" spans="2:2">
      <c r="B144" s="136"/>
    </row>
    <row r="145" spans="2:2">
      <c r="B145" s="136" t="s">
        <v>292</v>
      </c>
    </row>
    <row r="146" spans="2:2">
      <c r="B146" s="121"/>
    </row>
    <row r="147" spans="2:2" ht="60">
      <c r="B147" s="125" t="s">
        <v>293</v>
      </c>
    </row>
    <row r="148" spans="2:2">
      <c r="B148" s="125"/>
    </row>
    <row r="149" spans="2:2" ht="45">
      <c r="B149" s="125" t="s">
        <v>294</v>
      </c>
    </row>
    <row r="150" spans="2:2">
      <c r="B150" s="136" t="s">
        <v>295</v>
      </c>
    </row>
    <row r="151" spans="2:2">
      <c r="B151" s="134"/>
    </row>
    <row r="152" spans="2:2" ht="45">
      <c r="B152" s="125" t="s">
        <v>296</v>
      </c>
    </row>
    <row r="153" spans="2:2">
      <c r="B153" s="125"/>
    </row>
    <row r="154" spans="2:2" ht="30">
      <c r="B154" s="125" t="s">
        <v>297</v>
      </c>
    </row>
    <row r="155" spans="2:2">
      <c r="B155" s="125"/>
    </row>
    <row r="156" spans="2:2" ht="30">
      <c r="B156" s="125" t="s">
        <v>298</v>
      </c>
    </row>
    <row r="157" spans="2:2">
      <c r="B157" s="125"/>
    </row>
    <row r="158" spans="2:2">
      <c r="B158" s="125" t="s">
        <v>299</v>
      </c>
    </row>
    <row r="159" spans="2:2">
      <c r="B159" s="125"/>
    </row>
    <row r="160" spans="2:2" ht="45">
      <c r="B160" s="125" t="s">
        <v>300</v>
      </c>
    </row>
    <row r="161" spans="2:2">
      <c r="B161" s="125"/>
    </row>
    <row r="162" spans="2:2" ht="30">
      <c r="B162" s="125" t="s">
        <v>301</v>
      </c>
    </row>
    <row r="163" spans="2:2">
      <c r="B163" s="125"/>
    </row>
    <row r="164" spans="2:2" ht="60">
      <c r="B164" s="125" t="s">
        <v>302</v>
      </c>
    </row>
    <row r="165" spans="2:2">
      <c r="B165" s="136"/>
    </row>
    <row r="166" spans="2:2">
      <c r="B166" s="136"/>
    </row>
    <row r="167" spans="2:2">
      <c r="B167" s="136"/>
    </row>
    <row r="168" spans="2:2">
      <c r="B168" s="136"/>
    </row>
    <row r="169" spans="2:2">
      <c r="B169" s="136"/>
    </row>
    <row r="170" spans="2:2">
      <c r="B170" s="136"/>
    </row>
    <row r="171" spans="2:2">
      <c r="B171" s="125"/>
    </row>
    <row r="172" spans="2:2">
      <c r="B172" s="136" t="s">
        <v>303</v>
      </c>
    </row>
    <row r="173" spans="2:2">
      <c r="B173" s="121"/>
    </row>
    <row r="174" spans="2:2" ht="30">
      <c r="B174" s="125" t="s">
        <v>304</v>
      </c>
    </row>
    <row r="175" spans="2:2">
      <c r="B175" s="125" t="s">
        <v>264</v>
      </c>
    </row>
    <row r="176" spans="2:2">
      <c r="B176" s="125" t="s">
        <v>305</v>
      </c>
    </row>
    <row r="177" spans="2:2">
      <c r="B177" s="125"/>
    </row>
    <row r="178" spans="2:2">
      <c r="B178" s="125"/>
    </row>
    <row r="179" spans="2:2">
      <c r="B179" s="128"/>
    </row>
    <row r="180" spans="2:2">
      <c r="B180" s="136" t="s">
        <v>306</v>
      </c>
    </row>
    <row r="181" spans="2:2">
      <c r="B181" s="121"/>
    </row>
    <row r="182" spans="2:2" ht="45">
      <c r="B182" s="125" t="s">
        <v>307</v>
      </c>
    </row>
    <row r="183" spans="2:2">
      <c r="B183" s="125"/>
    </row>
    <row r="184" spans="2:2" ht="30">
      <c r="B184" s="125" t="s">
        <v>308</v>
      </c>
    </row>
    <row r="185" spans="2:2">
      <c r="B185" s="125"/>
    </row>
    <row r="186" spans="2:2" ht="45">
      <c r="B186" s="125" t="s">
        <v>309</v>
      </c>
    </row>
    <row r="187" spans="2:2">
      <c r="B187" s="120"/>
    </row>
    <row r="188" spans="2:2">
      <c r="B188" s="137" t="s">
        <v>310</v>
      </c>
    </row>
    <row r="189" spans="2:2">
      <c r="B189" s="121"/>
    </row>
    <row r="190" spans="2:2">
      <c r="B190" s="136" t="s">
        <v>311</v>
      </c>
    </row>
    <row r="191" spans="2:2">
      <c r="B191" s="121"/>
    </row>
    <row r="192" spans="2:2" ht="30">
      <c r="B192" s="125" t="s">
        <v>312</v>
      </c>
    </row>
    <row r="193" spans="2:2">
      <c r="B193" s="125"/>
    </row>
    <row r="194" spans="2:2" ht="60">
      <c r="B194" s="125" t="s">
        <v>313</v>
      </c>
    </row>
    <row r="195" spans="2:2">
      <c r="B195" s="125"/>
    </row>
    <row r="196" spans="2:2" ht="45">
      <c r="B196" s="125" t="s">
        <v>314</v>
      </c>
    </row>
    <row r="197" spans="2:2">
      <c r="B197" s="125"/>
    </row>
    <row r="198" spans="2:2">
      <c r="B198" s="125"/>
    </row>
    <row r="199" spans="2:2">
      <c r="B199" s="125"/>
    </row>
    <row r="200" spans="2:2">
      <c r="B200" s="136" t="s">
        <v>315</v>
      </c>
    </row>
    <row r="201" spans="2:2">
      <c r="B201" s="125"/>
    </row>
    <row r="202" spans="2:2" ht="30">
      <c r="B202" s="125" t="s">
        <v>316</v>
      </c>
    </row>
    <row r="203" spans="2:2">
      <c r="B203" s="125"/>
    </row>
    <row r="204" spans="2:2">
      <c r="B204" s="125"/>
    </row>
    <row r="205" spans="2:2">
      <c r="B205" s="125"/>
    </row>
    <row r="206" spans="2:2">
      <c r="B206" s="136" t="s">
        <v>317</v>
      </c>
    </row>
    <row r="207" spans="2:2">
      <c r="B207" s="121"/>
    </row>
    <row r="208" spans="2:2" ht="30">
      <c r="B208" s="125" t="s">
        <v>318</v>
      </c>
    </row>
    <row r="209" spans="2:2">
      <c r="B209" s="125"/>
    </row>
    <row r="210" spans="2:2">
      <c r="B210" s="136" t="s">
        <v>319</v>
      </c>
    </row>
    <row r="211" spans="2:2" ht="30">
      <c r="B211" s="125" t="s">
        <v>320</v>
      </c>
    </row>
    <row r="212" spans="2:2">
      <c r="B212" s="125"/>
    </row>
    <row r="213" spans="2:2" ht="30">
      <c r="B213" s="125" t="s">
        <v>321</v>
      </c>
    </row>
    <row r="214" spans="2:2">
      <c r="B214" s="125"/>
    </row>
    <row r="215" spans="2:2" ht="45">
      <c r="B215" s="125" t="s">
        <v>322</v>
      </c>
    </row>
    <row r="216" spans="2:2" ht="30">
      <c r="B216" s="125" t="s">
        <v>323</v>
      </c>
    </row>
    <row r="217" spans="2:2" ht="15.75">
      <c r="B217" s="119"/>
    </row>
    <row r="218" spans="2:2">
      <c r="B218" s="125"/>
    </row>
    <row r="219" spans="2:2">
      <c r="B219" s="136" t="s">
        <v>324</v>
      </c>
    </row>
    <row r="220" spans="2:2">
      <c r="B220" s="121"/>
    </row>
    <row r="221" spans="2:2" ht="30">
      <c r="B221" s="125" t="s">
        <v>325</v>
      </c>
    </row>
    <row r="222" spans="2:2">
      <c r="B222" s="136"/>
    </row>
    <row r="223" spans="2:2">
      <c r="B223" s="136" t="s">
        <v>326</v>
      </c>
    </row>
    <row r="224" spans="2:2" ht="45">
      <c r="B224" s="125" t="s">
        <v>327</v>
      </c>
    </row>
    <row r="225" spans="2:2" ht="15.75">
      <c r="B225" s="119"/>
    </row>
    <row r="226" spans="2:2">
      <c r="B226" s="136" t="s">
        <v>328</v>
      </c>
    </row>
    <row r="227" spans="2:2" ht="18.75" customHeight="1">
      <c r="B227" s="121"/>
    </row>
    <row r="228" spans="2:2" ht="45">
      <c r="B228" s="138" t="s">
        <v>329</v>
      </c>
    </row>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8"/>
  <sheetViews>
    <sheetView tabSelected="1" topLeftCell="B356" zoomScale="125" zoomScaleNormal="125" workbookViewId="0">
      <selection activeCell="B337" sqref="B337:D366"/>
    </sheetView>
  </sheetViews>
  <sheetFormatPr baseColWidth="10" defaultColWidth="9.140625" defaultRowHeight="15"/>
  <cols>
    <col min="1" max="1" width="10.42578125" customWidth="1"/>
    <col min="2" max="2" width="43.85546875" style="1" customWidth="1"/>
    <col min="3" max="3" width="18.28515625" style="2" customWidth="1"/>
    <col min="4" max="4" width="17.42578125" style="3" customWidth="1"/>
    <col min="5" max="5" width="15.7109375" customWidth="1"/>
    <col min="6" max="6" width="14.28515625" customWidth="1"/>
    <col min="7" max="7" width="15.140625" customWidth="1"/>
    <col min="8" max="8" width="15" customWidth="1"/>
    <col min="9" max="9" width="16.85546875" customWidth="1"/>
    <col min="10" max="10" width="14.28515625" customWidth="1"/>
    <col min="11" max="11" width="16.42578125" customWidth="1"/>
    <col min="12" max="12" width="14" customWidth="1"/>
    <col min="13" max="13" width="15.7109375" customWidth="1"/>
  </cols>
  <sheetData>
    <row r="1" spans="2:4" ht="9" customHeight="1"/>
    <row r="2" spans="2:4" ht="15.75">
      <c r="B2" s="4" t="s">
        <v>0</v>
      </c>
      <c r="C2" s="5"/>
      <c r="D2" s="4"/>
    </row>
    <row r="3" spans="2:4" ht="8.25" customHeight="1">
      <c r="B3" s="6"/>
      <c r="C3" s="7"/>
      <c r="D3" s="6"/>
    </row>
    <row r="4" spans="2:4" ht="10.5" customHeight="1"/>
    <row r="5" spans="2:4">
      <c r="B5" s="8" t="s">
        <v>1</v>
      </c>
    </row>
    <row r="6" spans="2:4" ht="7.5" customHeight="1">
      <c r="B6" s="8"/>
    </row>
    <row r="7" spans="2:4">
      <c r="B7" s="8" t="s">
        <v>2</v>
      </c>
    </row>
    <row r="8" spans="2:4">
      <c r="B8" s="8"/>
    </row>
    <row r="9" spans="2:4">
      <c r="B9" s="9" t="s">
        <v>3</v>
      </c>
      <c r="C9" s="10"/>
      <c r="D9" s="9"/>
    </row>
    <row r="10" spans="2:4">
      <c r="B10" s="10" t="s">
        <v>4</v>
      </c>
      <c r="C10" s="10"/>
      <c r="D10" s="10"/>
    </row>
    <row r="12" spans="2:4">
      <c r="B12" s="9" t="s">
        <v>5</v>
      </c>
    </row>
    <row r="13" spans="2:4">
      <c r="B13" s="11" t="s">
        <v>6</v>
      </c>
      <c r="C13" s="12" t="s">
        <v>7</v>
      </c>
      <c r="D13" s="12" t="s">
        <v>8</v>
      </c>
    </row>
    <row r="14" spans="2:4">
      <c r="B14" s="13" t="s">
        <v>9</v>
      </c>
      <c r="C14" s="14">
        <v>60712555</v>
      </c>
      <c r="D14" s="14">
        <v>33247295</v>
      </c>
    </row>
    <row r="15" spans="2:4">
      <c r="B15" s="13" t="s">
        <v>10</v>
      </c>
      <c r="C15" s="14">
        <v>865484</v>
      </c>
      <c r="D15" s="15">
        <v>12110654</v>
      </c>
    </row>
    <row r="16" spans="2:4">
      <c r="B16" s="13" t="s">
        <v>11</v>
      </c>
      <c r="C16" s="14">
        <v>1009187</v>
      </c>
      <c r="D16" s="15">
        <v>1416102</v>
      </c>
    </row>
    <row r="17" spans="2:9">
      <c r="B17" s="13" t="s">
        <v>12</v>
      </c>
      <c r="C17" s="14">
        <v>3473912</v>
      </c>
      <c r="D17" s="15">
        <v>1846197</v>
      </c>
    </row>
    <row r="18" spans="2:9">
      <c r="B18" s="13" t="s">
        <v>13</v>
      </c>
      <c r="C18" s="14">
        <v>8045</v>
      </c>
      <c r="D18" s="15">
        <v>6781</v>
      </c>
    </row>
    <row r="19" spans="2:9">
      <c r="B19" s="13" t="s">
        <v>14</v>
      </c>
      <c r="C19" s="14">
        <v>0</v>
      </c>
      <c r="D19" s="15">
        <v>347501</v>
      </c>
    </row>
    <row r="20" spans="2:9">
      <c r="B20" s="13" t="s">
        <v>15</v>
      </c>
      <c r="C20" s="14">
        <v>4879919</v>
      </c>
      <c r="D20" s="15">
        <v>5241025</v>
      </c>
    </row>
    <row r="21" spans="2:9">
      <c r="B21" s="13" t="s">
        <v>16</v>
      </c>
      <c r="C21" s="14">
        <v>15166530</v>
      </c>
      <c r="D21" s="15">
        <v>10639173</v>
      </c>
    </row>
    <row r="22" spans="2:9">
      <c r="B22" s="13" t="s">
        <v>17</v>
      </c>
      <c r="C22" s="14">
        <v>2134822</v>
      </c>
      <c r="D22" s="15">
        <v>2736873</v>
      </c>
    </row>
    <row r="23" spans="2:9">
      <c r="B23" s="13" t="s">
        <v>18</v>
      </c>
      <c r="C23" s="14">
        <v>5984208</v>
      </c>
      <c r="D23" s="15">
        <v>2774777</v>
      </c>
    </row>
    <row r="24" spans="2:9">
      <c r="B24" s="13" t="s">
        <v>19</v>
      </c>
      <c r="C24" s="14">
        <v>2562181</v>
      </c>
      <c r="D24" s="15">
        <v>1897313</v>
      </c>
    </row>
    <row r="25" spans="2:9">
      <c r="B25" s="8" t="s">
        <v>20</v>
      </c>
      <c r="C25" s="16">
        <f>SUM(C14:C24)</f>
        <v>96796843</v>
      </c>
      <c r="D25" s="17">
        <f>SUM(D14:D24)</f>
        <v>72263691</v>
      </c>
    </row>
    <row r="26" spans="2:9" ht="13.5" customHeight="1"/>
    <row r="27" spans="2:9" ht="7.5" customHeight="1"/>
    <row r="28" spans="2:9">
      <c r="B28" s="8" t="s">
        <v>21</v>
      </c>
      <c r="C28" s="18"/>
      <c r="D28" s="19"/>
      <c r="E28" s="20"/>
    </row>
    <row r="29" spans="2:9" ht="6.75" customHeight="1"/>
    <row r="30" spans="2:9">
      <c r="B30" s="21" t="s">
        <v>22</v>
      </c>
      <c r="C30" s="21"/>
      <c r="D30" s="1"/>
    </row>
    <row r="31" spans="2:9">
      <c r="B31" s="21" t="s">
        <v>23</v>
      </c>
      <c r="C31" s="21"/>
      <c r="D31" s="1"/>
      <c r="F31" s="22"/>
      <c r="G31" s="22"/>
      <c r="H31" s="22"/>
      <c r="I31" s="22"/>
    </row>
    <row r="32" spans="2:9">
      <c r="B32" s="1" t="s">
        <v>24</v>
      </c>
      <c r="C32" s="21"/>
      <c r="D32" s="1"/>
      <c r="F32" s="22"/>
      <c r="G32" s="22"/>
      <c r="H32" s="22"/>
      <c r="I32" s="22"/>
    </row>
    <row r="33" spans="2:10" ht="8.25" customHeight="1">
      <c r="F33" s="22"/>
      <c r="G33" s="22"/>
      <c r="H33" s="22"/>
      <c r="I33" s="22"/>
    </row>
    <row r="34" spans="2:10">
      <c r="B34" s="11" t="s">
        <v>6</v>
      </c>
      <c r="C34" s="12" t="s">
        <v>25</v>
      </c>
      <c r="D34" s="12" t="s">
        <v>26</v>
      </c>
      <c r="F34" s="22"/>
      <c r="G34" s="22"/>
      <c r="H34" s="22"/>
      <c r="I34" s="22"/>
    </row>
    <row r="35" spans="2:10" s="25" customFormat="1">
      <c r="B35" s="13" t="s">
        <v>27</v>
      </c>
      <c r="C35" s="23">
        <v>3266601</v>
      </c>
      <c r="D35" s="24">
        <v>2380855</v>
      </c>
      <c r="F35" s="26"/>
      <c r="G35" s="26"/>
      <c r="H35" s="26"/>
      <c r="I35" s="26"/>
      <c r="J35" s="27"/>
    </row>
    <row r="36" spans="2:10">
      <c r="B36" s="28" t="s">
        <v>28</v>
      </c>
      <c r="C36" s="29">
        <f>C35</f>
        <v>3266601</v>
      </c>
      <c r="D36" s="28">
        <f>D35</f>
        <v>2380855</v>
      </c>
      <c r="F36" s="22"/>
      <c r="G36" s="22"/>
      <c r="H36" s="22"/>
      <c r="I36" s="22"/>
      <c r="J36" s="27"/>
    </row>
    <row r="37" spans="2:10" ht="12" customHeight="1">
      <c r="B37" s="28"/>
      <c r="C37" s="29"/>
      <c r="D37" s="28"/>
      <c r="F37" s="22"/>
      <c r="G37" s="22"/>
      <c r="H37" s="22"/>
      <c r="I37" s="22"/>
      <c r="J37" s="27"/>
    </row>
    <row r="38" spans="2:10" ht="12.75" customHeight="1">
      <c r="B38" s="8" t="s">
        <v>29</v>
      </c>
      <c r="F38" s="22"/>
      <c r="G38" s="22"/>
      <c r="H38" s="22"/>
      <c r="I38" s="22"/>
    </row>
    <row r="39" spans="2:10" ht="7.5" customHeight="1">
      <c r="B39" s="30"/>
      <c r="F39" s="22"/>
      <c r="G39" s="22"/>
      <c r="H39" s="22"/>
      <c r="I39" s="22"/>
    </row>
    <row r="40" spans="2:10">
      <c r="B40" s="10" t="s">
        <v>30</v>
      </c>
      <c r="C40" s="10"/>
      <c r="D40" s="2"/>
      <c r="F40" s="22"/>
      <c r="G40" s="22"/>
      <c r="H40" s="22"/>
      <c r="I40" s="22"/>
    </row>
    <row r="41" spans="2:10">
      <c r="B41" s="10" t="s">
        <v>31</v>
      </c>
      <c r="C41" s="10"/>
      <c r="D41" s="2"/>
      <c r="F41" s="22"/>
      <c r="G41" s="22"/>
      <c r="H41" s="22"/>
      <c r="I41" s="22"/>
    </row>
    <row r="42" spans="2:10" ht="9.75" customHeight="1">
      <c r="F42" s="22"/>
      <c r="G42" s="22"/>
      <c r="H42" s="22"/>
      <c r="I42" s="22"/>
    </row>
    <row r="43" spans="2:10" ht="12.75" customHeight="1">
      <c r="B43" s="31" t="s">
        <v>6</v>
      </c>
      <c r="C43" s="31">
        <v>2025</v>
      </c>
      <c r="D43" s="31">
        <v>2024</v>
      </c>
      <c r="E43" s="32"/>
      <c r="F43" s="22"/>
      <c r="G43" s="22"/>
      <c r="H43" s="22"/>
      <c r="I43" s="22"/>
    </row>
    <row r="44" spans="2:10" s="25" customFormat="1">
      <c r="B44" s="33" t="s">
        <v>32</v>
      </c>
      <c r="C44" s="34">
        <v>724902</v>
      </c>
      <c r="D44" s="34">
        <v>652872</v>
      </c>
      <c r="E44" s="35"/>
      <c r="F44" s="22"/>
      <c r="G44" s="34"/>
      <c r="H44" s="26"/>
      <c r="I44" s="26"/>
    </row>
    <row r="45" spans="2:10">
      <c r="B45" s="8" t="s">
        <v>33</v>
      </c>
      <c r="C45" s="29">
        <f>SUM(C44)</f>
        <v>724902</v>
      </c>
      <c r="D45" s="29">
        <f>SUM(D44)</f>
        <v>652872</v>
      </c>
      <c r="E45" s="32"/>
      <c r="F45" s="36"/>
      <c r="G45" s="36"/>
      <c r="H45" s="22"/>
      <c r="I45" s="22"/>
    </row>
    <row r="46" spans="2:10" ht="11.25" customHeight="1">
      <c r="B46" s="8"/>
      <c r="C46" s="29"/>
      <c r="D46" s="28"/>
      <c r="E46" s="32"/>
      <c r="F46" s="22"/>
      <c r="G46" s="36"/>
      <c r="H46" s="22"/>
      <c r="I46" s="22"/>
    </row>
    <row r="47" spans="2:10" ht="12.75" customHeight="1">
      <c r="B47" s="8" t="s">
        <v>34</v>
      </c>
      <c r="C47" s="18"/>
      <c r="D47" s="19"/>
      <c r="E47" s="20"/>
      <c r="F47" s="22"/>
      <c r="G47" s="36"/>
      <c r="H47" s="22"/>
      <c r="I47" s="22"/>
    </row>
    <row r="48" spans="2:10" ht="11.25" customHeight="1">
      <c r="F48" s="22"/>
      <c r="G48" s="22"/>
      <c r="H48" s="22"/>
      <c r="I48" s="22"/>
    </row>
    <row r="49" spans="1:14">
      <c r="B49" s="21" t="s">
        <v>35</v>
      </c>
      <c r="C49" s="21"/>
      <c r="D49" s="21"/>
      <c r="F49" s="22"/>
      <c r="G49" s="22"/>
      <c r="H49" s="22"/>
      <c r="I49" s="22"/>
    </row>
    <row r="50" spans="1:14">
      <c r="B50" s="21" t="s">
        <v>36</v>
      </c>
      <c r="C50" s="21"/>
      <c r="D50" s="21"/>
      <c r="F50" s="22"/>
      <c r="G50" s="22"/>
      <c r="H50" s="22"/>
      <c r="I50" s="22"/>
    </row>
    <row r="51" spans="1:14">
      <c r="B51" s="1" t="s">
        <v>24</v>
      </c>
      <c r="C51" s="21"/>
      <c r="D51" s="1"/>
      <c r="F51" s="22"/>
      <c r="G51" s="22"/>
      <c r="H51" s="22"/>
      <c r="I51" s="22"/>
    </row>
    <row r="52" spans="1:14" ht="8.25" customHeight="1">
      <c r="F52" s="22"/>
      <c r="G52" s="22"/>
      <c r="H52" s="22"/>
      <c r="I52" s="22"/>
    </row>
    <row r="53" spans="1:14">
      <c r="B53" s="11" t="s">
        <v>6</v>
      </c>
      <c r="C53" s="12" t="s">
        <v>25</v>
      </c>
      <c r="D53" s="12" t="s">
        <v>26</v>
      </c>
      <c r="F53" s="22"/>
      <c r="G53" s="22"/>
      <c r="H53" s="22"/>
      <c r="I53" s="22"/>
    </row>
    <row r="54" spans="1:14" s="25" customFormat="1" ht="13.5" customHeight="1">
      <c r="B54" s="13" t="s">
        <v>37</v>
      </c>
      <c r="C54" s="14">
        <v>318885</v>
      </c>
      <c r="D54" s="14">
        <v>591422</v>
      </c>
      <c r="F54" s="26"/>
      <c r="G54" s="26"/>
      <c r="H54" s="26"/>
      <c r="I54" s="26"/>
      <c r="J54" s="27"/>
    </row>
    <row r="55" spans="1:14">
      <c r="B55" s="28" t="s">
        <v>28</v>
      </c>
      <c r="C55" s="29">
        <f>C54</f>
        <v>318885</v>
      </c>
      <c r="D55" s="28">
        <f>D54</f>
        <v>591422</v>
      </c>
      <c r="F55" s="22"/>
      <c r="G55" s="22"/>
      <c r="H55" s="22"/>
      <c r="I55" s="22"/>
      <c r="J55" s="27"/>
    </row>
    <row r="56" spans="1:14">
      <c r="B56" s="28"/>
      <c r="C56" s="29"/>
      <c r="D56" s="28"/>
      <c r="F56" s="22"/>
      <c r="G56" s="22"/>
      <c r="H56" s="22"/>
      <c r="I56" s="22"/>
      <c r="J56" s="27"/>
    </row>
    <row r="57" spans="1:14">
      <c r="C57" s="21"/>
      <c r="E57" s="37"/>
      <c r="F57" s="22"/>
      <c r="G57" s="38"/>
      <c r="H57" s="22"/>
      <c r="I57" s="22"/>
      <c r="J57" s="27"/>
    </row>
    <row r="58" spans="1:14">
      <c r="B58" s="8"/>
      <c r="C58" s="29"/>
      <c r="D58" s="28"/>
      <c r="E58" s="32"/>
      <c r="J58" s="27"/>
    </row>
    <row r="59" spans="1:14">
      <c r="A59" s="39"/>
      <c r="B59" s="40" t="s">
        <v>38</v>
      </c>
      <c r="C59" s="41"/>
      <c r="D59" s="21"/>
      <c r="E59" s="22"/>
      <c r="F59" s="22"/>
      <c r="G59" s="22"/>
      <c r="H59" s="22"/>
      <c r="J59" s="27"/>
    </row>
    <row r="60" spans="1:14">
      <c r="B60" s="21"/>
      <c r="C60" s="21"/>
      <c r="D60" s="21"/>
      <c r="E60" s="36"/>
      <c r="F60" s="36"/>
      <c r="G60" s="36"/>
      <c r="H60" s="22"/>
      <c r="J60" s="27"/>
    </row>
    <row r="61" spans="1:14" ht="34.5" customHeight="1">
      <c r="B61" s="42">
        <v>2025</v>
      </c>
      <c r="C61" s="10" t="s">
        <v>39</v>
      </c>
      <c r="D61" s="43" t="s">
        <v>40</v>
      </c>
      <c r="E61" s="44" t="s">
        <v>41</v>
      </c>
      <c r="F61" s="45" t="s">
        <v>42</v>
      </c>
      <c r="G61" s="44" t="s">
        <v>43</v>
      </c>
      <c r="H61" s="46" t="s">
        <v>33</v>
      </c>
      <c r="I61" s="47"/>
      <c r="J61" s="27"/>
    </row>
    <row r="62" spans="1:14" s="32" customFormat="1">
      <c r="B62" s="40" t="s">
        <v>44</v>
      </c>
      <c r="C62" s="16">
        <v>17909092</v>
      </c>
      <c r="D62" s="16">
        <v>5404514</v>
      </c>
      <c r="E62" s="48">
        <v>115466313</v>
      </c>
      <c r="F62" s="48">
        <v>36231599</v>
      </c>
      <c r="G62" s="48">
        <v>108088524</v>
      </c>
      <c r="H62" s="48">
        <f>+E62+F62+G62+D62+C62</f>
        <v>283100042</v>
      </c>
      <c r="I62" s="49"/>
      <c r="J62" s="27"/>
      <c r="K62" s="27"/>
      <c r="L62" s="27"/>
      <c r="M62" s="27"/>
      <c r="N62" s="27"/>
    </row>
    <row r="63" spans="1:14" s="50" customFormat="1">
      <c r="B63" s="51" t="s">
        <v>45</v>
      </c>
      <c r="C63" s="52"/>
      <c r="D63" s="52">
        <v>98388</v>
      </c>
      <c r="E63" s="52">
        <v>3934057</v>
      </c>
      <c r="F63" s="52">
        <v>2392752</v>
      </c>
      <c r="G63" s="52">
        <v>347227</v>
      </c>
      <c r="H63" s="52">
        <f>+E63+F63+G63+D63+C63</f>
        <v>6772424</v>
      </c>
      <c r="I63" s="53"/>
      <c r="J63" s="27"/>
      <c r="K63" s="27"/>
      <c r="L63" s="27"/>
      <c r="M63" s="27"/>
      <c r="N63" s="27"/>
    </row>
    <row r="64" spans="1:14" hidden="1">
      <c r="B64" s="10" t="s">
        <v>46</v>
      </c>
      <c r="D64" s="2"/>
      <c r="E64" s="54"/>
      <c r="F64" s="54"/>
      <c r="G64" s="54"/>
      <c r="H64" s="54">
        <f>+E64+F64+G64+D64+C64</f>
        <v>0</v>
      </c>
      <c r="I64" s="55"/>
      <c r="J64" s="27"/>
      <c r="K64" s="27"/>
      <c r="L64" s="27"/>
      <c r="M64" s="27"/>
      <c r="N64" s="27"/>
    </row>
    <row r="65" spans="2:14" hidden="1">
      <c r="B65" s="10" t="s">
        <v>47</v>
      </c>
      <c r="D65" s="2"/>
      <c r="E65" s="54"/>
      <c r="F65" s="54"/>
      <c r="G65" s="54"/>
      <c r="H65" s="54"/>
      <c r="I65" s="56"/>
      <c r="J65" s="27"/>
      <c r="K65" s="27"/>
      <c r="L65" s="27"/>
      <c r="M65" s="27"/>
      <c r="N65" s="27"/>
    </row>
    <row r="66" spans="2:14">
      <c r="B66" s="40" t="s">
        <v>48</v>
      </c>
      <c r="C66" s="16">
        <f>SUM(C62:C65)</f>
        <v>17909092</v>
      </c>
      <c r="D66" s="16">
        <f t="shared" ref="D66:G66" si="0">SUM(D62:D65)</f>
        <v>5502902</v>
      </c>
      <c r="E66" s="48">
        <f t="shared" si="0"/>
        <v>119400370</v>
      </c>
      <c r="F66" s="48">
        <f t="shared" si="0"/>
        <v>38624351</v>
      </c>
      <c r="G66" s="48">
        <f t="shared" si="0"/>
        <v>108435751</v>
      </c>
      <c r="H66" s="48">
        <f>+E66+F66+G66+D66+C66</f>
        <v>289872466</v>
      </c>
      <c r="I66" s="57"/>
      <c r="J66" s="27"/>
      <c r="K66" s="27"/>
      <c r="L66" s="27"/>
      <c r="M66" s="27"/>
      <c r="N66" s="27"/>
    </row>
    <row r="67" spans="2:14">
      <c r="B67" s="40"/>
      <c r="C67" s="16"/>
      <c r="D67" s="16"/>
      <c r="E67" s="48"/>
      <c r="F67" s="48"/>
      <c r="G67" s="48"/>
      <c r="H67" s="48"/>
      <c r="I67" s="57"/>
      <c r="J67" s="27"/>
      <c r="K67" s="27"/>
      <c r="L67" s="27"/>
      <c r="M67" s="27"/>
      <c r="N67" s="27"/>
    </row>
    <row r="68" spans="2:14">
      <c r="B68" s="40" t="s">
        <v>49</v>
      </c>
      <c r="C68" s="16">
        <v>0</v>
      </c>
      <c r="D68" s="16">
        <v>0</v>
      </c>
      <c r="E68" s="48">
        <v>-18724708</v>
      </c>
      <c r="F68" s="48">
        <v>-5702211</v>
      </c>
      <c r="G68" s="48">
        <v>-22638315</v>
      </c>
      <c r="H68" s="48">
        <f>+E68+F68+G68+D68+C68</f>
        <v>-47065234</v>
      </c>
      <c r="I68" s="55"/>
      <c r="J68" s="27"/>
      <c r="K68" s="27"/>
      <c r="L68" s="27"/>
      <c r="M68" s="27"/>
      <c r="N68" s="27"/>
    </row>
    <row r="69" spans="2:14" s="50" customFormat="1">
      <c r="B69" s="51" t="s">
        <v>50</v>
      </c>
      <c r="C69" s="52"/>
      <c r="D69" s="52"/>
      <c r="E69" s="52">
        <v>-5775110</v>
      </c>
      <c r="F69" s="52">
        <v>-1876911</v>
      </c>
      <c r="G69" s="52">
        <v>-6785754</v>
      </c>
      <c r="H69" s="48">
        <f>+E69+F69+G69+D69+C69</f>
        <v>-14437775</v>
      </c>
      <c r="I69" s="55"/>
      <c r="J69" s="27"/>
      <c r="K69" s="27"/>
      <c r="L69" s="27"/>
      <c r="M69" s="27"/>
      <c r="N69" s="27"/>
    </row>
    <row r="70" spans="2:14" hidden="1">
      <c r="B70" s="10" t="s">
        <v>51</v>
      </c>
      <c r="D70" s="2"/>
      <c r="E70" s="54"/>
      <c r="F70" s="54"/>
      <c r="G70" s="54"/>
      <c r="H70" s="54">
        <f>+E70+F70+G70+D70+C70</f>
        <v>0</v>
      </c>
      <c r="I70" s="55"/>
      <c r="J70" s="27"/>
      <c r="K70" s="27"/>
      <c r="L70" s="27"/>
      <c r="M70" s="27"/>
      <c r="N70" s="27"/>
    </row>
    <row r="71" spans="2:14">
      <c r="B71" s="40" t="s">
        <v>52</v>
      </c>
      <c r="C71" s="16">
        <f>SUM(C68:C69)</f>
        <v>0</v>
      </c>
      <c r="D71" s="16">
        <f t="shared" ref="D71" si="1">SUM(D68:D69)</f>
        <v>0</v>
      </c>
      <c r="E71" s="48">
        <f>SUM(E68:E70)</f>
        <v>-24499818</v>
      </c>
      <c r="F71" s="48">
        <f>SUM(F68:F70)</f>
        <v>-7579122</v>
      </c>
      <c r="G71" s="48">
        <f>SUM(G68:G70)</f>
        <v>-29424069</v>
      </c>
      <c r="H71" s="48">
        <f>+E71+F71+G71+D71+C71</f>
        <v>-61503009</v>
      </c>
      <c r="I71" s="57"/>
      <c r="J71" s="27"/>
      <c r="K71" s="27"/>
      <c r="L71" s="27"/>
      <c r="M71" s="27"/>
      <c r="N71" s="27"/>
    </row>
    <row r="72" spans="2:14" ht="23.25" customHeight="1">
      <c r="B72" s="40" t="s">
        <v>53</v>
      </c>
      <c r="C72" s="16">
        <f>+C66-C71</f>
        <v>17909092</v>
      </c>
      <c r="D72" s="16">
        <f>+D66-D71</f>
        <v>5502902</v>
      </c>
      <c r="E72" s="48">
        <f>+E66+E71</f>
        <v>94900552</v>
      </c>
      <c r="F72" s="48">
        <f t="shared" ref="F72:H72" si="2">+F66+F71</f>
        <v>31045229</v>
      </c>
      <c r="G72" s="48">
        <f t="shared" si="2"/>
        <v>79011682</v>
      </c>
      <c r="H72" s="48">
        <f t="shared" si="2"/>
        <v>228369457</v>
      </c>
      <c r="I72" s="58"/>
      <c r="J72" s="27"/>
    </row>
    <row r="73" spans="2:14">
      <c r="B73" s="21"/>
      <c r="C73" s="21"/>
      <c r="D73" s="21"/>
      <c r="E73" s="22"/>
      <c r="F73" s="22"/>
      <c r="G73" s="22"/>
      <c r="H73" s="22"/>
      <c r="J73" s="27"/>
    </row>
    <row r="74" spans="2:14">
      <c r="B74" s="59" t="s">
        <v>54</v>
      </c>
      <c r="C74" s="60"/>
      <c r="D74" s="60"/>
      <c r="E74" s="61"/>
      <c r="F74" s="61"/>
      <c r="G74" s="61"/>
      <c r="H74" s="22"/>
    </row>
    <row r="75" spans="2:14" hidden="1">
      <c r="B75" s="41"/>
      <c r="C75" s="62"/>
      <c r="D75" s="21"/>
      <c r="E75" s="22"/>
      <c r="F75" s="22"/>
      <c r="G75" s="22"/>
      <c r="H75" s="22"/>
    </row>
    <row r="76" spans="2:14" hidden="1">
      <c r="B76" s="8"/>
      <c r="C76" s="41"/>
      <c r="D76" s="1"/>
    </row>
    <row r="77" spans="2:14" ht="34.5" hidden="1" customHeight="1">
      <c r="C77" s="21"/>
      <c r="D77" s="1"/>
      <c r="E77" s="63"/>
      <c r="F77" s="63"/>
      <c r="G77" s="63"/>
      <c r="I77" s="47"/>
      <c r="J77" s="27"/>
    </row>
    <row r="78" spans="2:14" ht="34.5" customHeight="1">
      <c r="B78" s="42">
        <v>2024</v>
      </c>
      <c r="C78" s="10" t="s">
        <v>39</v>
      </c>
      <c r="D78" s="43" t="s">
        <v>40</v>
      </c>
      <c r="E78" s="44" t="s">
        <v>41</v>
      </c>
      <c r="F78" s="45" t="s">
        <v>42</v>
      </c>
      <c r="G78" s="44" t="s">
        <v>43</v>
      </c>
      <c r="H78" s="46" t="s">
        <v>33</v>
      </c>
      <c r="I78" s="47"/>
      <c r="J78" s="27"/>
    </row>
    <row r="79" spans="2:14" s="32" customFormat="1">
      <c r="B79" s="40" t="s">
        <v>55</v>
      </c>
      <c r="C79" s="16">
        <v>17909092</v>
      </c>
      <c r="D79" s="16">
        <v>5404514</v>
      </c>
      <c r="E79" s="48">
        <v>112004151</v>
      </c>
      <c r="F79" s="48">
        <v>33121144</v>
      </c>
      <c r="G79" s="48">
        <v>107039864</v>
      </c>
      <c r="H79" s="48">
        <v>275478765</v>
      </c>
      <c r="I79" s="49"/>
      <c r="J79" s="27"/>
      <c r="K79" s="27"/>
      <c r="L79" s="27"/>
      <c r="M79" s="27"/>
      <c r="N79" s="27"/>
    </row>
    <row r="80" spans="2:14" s="50" customFormat="1">
      <c r="B80" s="51" t="s">
        <v>45</v>
      </c>
      <c r="C80" s="52"/>
      <c r="D80" s="52"/>
      <c r="E80" s="52">
        <v>3462162</v>
      </c>
      <c r="F80" s="52">
        <v>3110455</v>
      </c>
      <c r="G80" s="52">
        <v>1048660</v>
      </c>
      <c r="H80" s="52">
        <f>+E80+F80+G80+D80+C80</f>
        <v>7621277</v>
      </c>
      <c r="I80" s="53"/>
      <c r="J80" s="27"/>
      <c r="K80" s="27"/>
      <c r="L80" s="27"/>
      <c r="M80" s="27"/>
      <c r="N80" s="27"/>
    </row>
    <row r="81" spans="2:14" hidden="1">
      <c r="B81" s="10" t="s">
        <v>46</v>
      </c>
      <c r="D81" s="2"/>
      <c r="E81" s="54"/>
      <c r="F81" s="54"/>
      <c r="G81" s="54"/>
      <c r="H81" s="54">
        <f>+E81+F81+G81+D81+C81</f>
        <v>0</v>
      </c>
      <c r="I81" s="55"/>
      <c r="J81" s="27"/>
      <c r="K81" s="27"/>
      <c r="L81" s="27"/>
      <c r="M81" s="27"/>
      <c r="N81" s="27"/>
    </row>
    <row r="82" spans="2:14" hidden="1">
      <c r="B82" s="10" t="s">
        <v>47</v>
      </c>
      <c r="D82" s="2"/>
      <c r="E82" s="54"/>
      <c r="F82" s="54"/>
      <c r="G82" s="54"/>
      <c r="H82" s="54"/>
      <c r="I82" s="56"/>
      <c r="J82" s="27"/>
      <c r="K82" s="27"/>
      <c r="L82" s="27"/>
      <c r="M82" s="27"/>
      <c r="N82" s="27"/>
    </row>
    <row r="83" spans="2:14">
      <c r="B83" s="40" t="s">
        <v>56</v>
      </c>
      <c r="C83" s="16">
        <f>SUM(C79:C82)</f>
        <v>17909092</v>
      </c>
      <c r="D83" s="16">
        <f t="shared" ref="D83:G83" si="3">SUM(D79:D82)</f>
        <v>5404514</v>
      </c>
      <c r="E83" s="48">
        <f t="shared" si="3"/>
        <v>115466313</v>
      </c>
      <c r="F83" s="48">
        <f t="shared" si="3"/>
        <v>36231599</v>
      </c>
      <c r="G83" s="48">
        <f t="shared" si="3"/>
        <v>108088524</v>
      </c>
      <c r="H83" s="48">
        <f>+E83+F83+G83+D83+C83</f>
        <v>283100042</v>
      </c>
      <c r="I83" s="57"/>
      <c r="J83" s="27"/>
      <c r="K83" s="27"/>
      <c r="L83" s="27"/>
      <c r="M83" s="27"/>
      <c r="N83" s="27"/>
    </row>
    <row r="84" spans="2:14">
      <c r="B84" s="40"/>
      <c r="C84" s="16"/>
      <c r="D84" s="16"/>
      <c r="E84" s="48"/>
      <c r="F84" s="48"/>
      <c r="G84" s="48"/>
      <c r="H84" s="48"/>
      <c r="I84" s="57"/>
      <c r="J84" s="27"/>
      <c r="K84" s="27"/>
      <c r="L84" s="27"/>
      <c r="M84" s="27"/>
      <c r="N84" s="27"/>
    </row>
    <row r="85" spans="2:14">
      <c r="B85" s="40" t="s">
        <v>57</v>
      </c>
      <c r="C85" s="16">
        <v>0</v>
      </c>
      <c r="D85" s="16">
        <v>0</v>
      </c>
      <c r="E85" s="48">
        <v>-13502882</v>
      </c>
      <c r="F85" s="48">
        <v>-4112015</v>
      </c>
      <c r="G85" s="48">
        <v>-16325087</v>
      </c>
      <c r="H85" s="48">
        <v>-33939984</v>
      </c>
      <c r="I85" s="55"/>
      <c r="J85" s="27"/>
      <c r="K85" s="27"/>
      <c r="L85" s="27"/>
      <c r="M85" s="27"/>
      <c r="N85" s="27"/>
    </row>
    <row r="86" spans="2:14" s="50" customFormat="1">
      <c r="B86" s="51" t="s">
        <v>50</v>
      </c>
      <c r="C86" s="52"/>
      <c r="D86" s="52"/>
      <c r="E86" s="52">
        <v>-5221826</v>
      </c>
      <c r="F86" s="52">
        <v>-1590196</v>
      </c>
      <c r="G86" s="52">
        <v>-6313228</v>
      </c>
      <c r="H86" s="52">
        <f>+E86+F86+G86+D86+C86</f>
        <v>-13125250</v>
      </c>
      <c r="I86" s="53"/>
      <c r="J86" s="27"/>
      <c r="K86" s="27"/>
      <c r="L86" s="27"/>
      <c r="M86" s="27"/>
      <c r="N86" s="27"/>
    </row>
    <row r="87" spans="2:14" hidden="1">
      <c r="B87" s="10" t="s">
        <v>51</v>
      </c>
      <c r="D87" s="2"/>
      <c r="E87" s="54"/>
      <c r="F87" s="54"/>
      <c r="G87" s="54"/>
      <c r="H87" s="54">
        <f>+E87+F87+G87+D87+C87</f>
        <v>0</v>
      </c>
      <c r="I87" s="55"/>
      <c r="J87" s="27"/>
      <c r="K87" s="27"/>
      <c r="L87" s="27"/>
      <c r="M87" s="27"/>
      <c r="N87" s="27"/>
    </row>
    <row r="88" spans="2:14">
      <c r="B88" s="40" t="s">
        <v>58</v>
      </c>
      <c r="C88" s="16">
        <f>SUM(C85:C86)</f>
        <v>0</v>
      </c>
      <c r="D88" s="16">
        <f t="shared" ref="D88" si="4">SUM(D85:D86)</f>
        <v>0</v>
      </c>
      <c r="E88" s="48">
        <f>SUM(E85:E87)</f>
        <v>-18724708</v>
      </c>
      <c r="F88" s="48">
        <f>SUM(F85:F87)</f>
        <v>-5702211</v>
      </c>
      <c r="G88" s="48">
        <f>SUM(G85:G87)</f>
        <v>-22638315</v>
      </c>
      <c r="H88" s="48">
        <f>+E88+F88+G88+D88+C88</f>
        <v>-47065234</v>
      </c>
      <c r="I88" s="57"/>
      <c r="J88" s="27"/>
      <c r="K88" s="27"/>
      <c r="L88" s="27"/>
      <c r="M88" s="27"/>
      <c r="N88" s="27"/>
    </row>
    <row r="89" spans="2:14" ht="23.25" customHeight="1">
      <c r="B89" s="40" t="s">
        <v>59</v>
      </c>
      <c r="C89" s="16">
        <f>+C83-C88</f>
        <v>17909092</v>
      </c>
      <c r="D89" s="16">
        <f>+D83-D88</f>
        <v>5404514</v>
      </c>
      <c r="E89" s="48">
        <f>+E83+E88</f>
        <v>96741605</v>
      </c>
      <c r="F89" s="48">
        <f t="shared" ref="F89:H89" si="5">+F83+F88</f>
        <v>30529388</v>
      </c>
      <c r="G89" s="48">
        <f t="shared" si="5"/>
        <v>85450209</v>
      </c>
      <c r="H89" s="48">
        <f t="shared" si="5"/>
        <v>236034808</v>
      </c>
      <c r="I89" s="58"/>
      <c r="J89" s="27"/>
    </row>
    <row r="90" spans="2:14" hidden="1">
      <c r="B90" s="1" t="s">
        <v>60</v>
      </c>
      <c r="C90" s="62"/>
      <c r="D90" s="64"/>
      <c r="E90" s="65"/>
      <c r="F90" s="57"/>
    </row>
    <row r="91" spans="2:14" hidden="1">
      <c r="B91" s="1" t="s">
        <v>61</v>
      </c>
      <c r="C91" s="62"/>
      <c r="D91" s="64"/>
      <c r="E91" s="65"/>
      <c r="F91" s="57"/>
    </row>
    <row r="92" spans="2:14" hidden="1">
      <c r="B92" s="1" t="s">
        <v>62</v>
      </c>
      <c r="C92" s="62"/>
      <c r="D92" s="64"/>
      <c r="E92" s="65"/>
      <c r="F92" s="57"/>
    </row>
    <row r="93" spans="2:14">
      <c r="C93" s="62"/>
      <c r="D93" s="64"/>
      <c r="E93" s="65"/>
      <c r="F93" s="57"/>
    </row>
    <row r="94" spans="2:14">
      <c r="C94" s="62"/>
      <c r="D94" s="64"/>
      <c r="E94" s="65"/>
      <c r="F94" s="57"/>
    </row>
    <row r="95" spans="2:14">
      <c r="C95" s="62"/>
      <c r="D95" s="64"/>
      <c r="E95" s="65"/>
      <c r="F95" s="57"/>
    </row>
    <row r="96" spans="2:14">
      <c r="C96" s="62"/>
      <c r="D96" s="64"/>
      <c r="E96" s="65"/>
      <c r="F96" s="57"/>
    </row>
    <row r="97" spans="3:6">
      <c r="C97" s="62"/>
      <c r="D97" s="64"/>
      <c r="E97" s="65"/>
      <c r="F97" s="57"/>
    </row>
    <row r="98" spans="3:6">
      <c r="C98" s="62"/>
      <c r="D98" s="64"/>
      <c r="E98" s="65"/>
      <c r="F98" s="57"/>
    </row>
    <row r="99" spans="3:6">
      <c r="C99" s="62"/>
      <c r="D99" s="64"/>
      <c r="E99" s="65"/>
      <c r="F99" s="57"/>
    </row>
    <row r="100" spans="3:6">
      <c r="C100" s="62"/>
      <c r="D100" s="64"/>
      <c r="E100" s="65"/>
      <c r="F100" s="57"/>
    </row>
    <row r="101" spans="3:6">
      <c r="C101" s="62"/>
      <c r="D101" s="64"/>
      <c r="E101" s="65"/>
      <c r="F101" s="57"/>
    </row>
    <row r="102" spans="3:6">
      <c r="C102" s="62"/>
      <c r="D102" s="64"/>
      <c r="E102" s="65"/>
      <c r="F102" s="57"/>
    </row>
    <row r="103" spans="3:6">
      <c r="C103" s="62"/>
      <c r="D103" s="64"/>
      <c r="E103" s="65"/>
      <c r="F103" s="57"/>
    </row>
    <row r="104" spans="3:6">
      <c r="C104" s="62"/>
      <c r="D104" s="64"/>
      <c r="E104" s="65"/>
      <c r="F104" s="57"/>
    </row>
    <row r="105" spans="3:6">
      <c r="C105" s="62"/>
      <c r="D105" s="64"/>
      <c r="E105" s="65"/>
      <c r="F105" s="57"/>
    </row>
    <row r="106" spans="3:6">
      <c r="C106" s="62"/>
      <c r="D106" s="64"/>
      <c r="E106" s="65"/>
      <c r="F106" s="57"/>
    </row>
    <row r="107" spans="3:6">
      <c r="C107" s="62"/>
      <c r="D107" s="64"/>
      <c r="E107" s="65"/>
      <c r="F107" s="57"/>
    </row>
    <row r="108" spans="3:6">
      <c r="C108" s="62"/>
      <c r="D108" s="64"/>
      <c r="E108" s="65"/>
      <c r="F108" s="57"/>
    </row>
    <row r="109" spans="3:6">
      <c r="C109" s="62"/>
      <c r="D109" s="64"/>
      <c r="E109" s="65"/>
      <c r="F109" s="57"/>
    </row>
    <row r="110" spans="3:6">
      <c r="C110" s="62"/>
      <c r="D110" s="64"/>
      <c r="E110" s="65"/>
      <c r="F110" s="57"/>
    </row>
    <row r="111" spans="3:6">
      <c r="C111" s="62"/>
      <c r="D111" s="64"/>
      <c r="E111" s="65"/>
      <c r="F111" s="57"/>
    </row>
    <row r="112" spans="3:6">
      <c r="C112" s="62"/>
      <c r="D112" s="64"/>
      <c r="E112" s="65"/>
      <c r="F112" s="57"/>
    </row>
    <row r="113" spans="1:11">
      <c r="C113" s="62"/>
      <c r="D113" s="64"/>
      <c r="E113" s="65"/>
      <c r="F113" s="57"/>
    </row>
    <row r="114" spans="1:11">
      <c r="B114" s="8" t="s">
        <v>63</v>
      </c>
      <c r="C114" s="21"/>
      <c r="D114" s="1"/>
    </row>
    <row r="115" spans="1:11" ht="6" customHeight="1">
      <c r="A115" s="37"/>
      <c r="B115" s="3"/>
    </row>
    <row r="116" spans="1:11">
      <c r="B116" s="10" t="s">
        <v>64</v>
      </c>
      <c r="C116" s="10"/>
      <c r="D116" s="10"/>
    </row>
    <row r="117" spans="1:11">
      <c r="B117" s="10" t="s">
        <v>65</v>
      </c>
      <c r="C117" s="10"/>
      <c r="D117" s="10"/>
    </row>
    <row r="118" spans="1:11" ht="9" customHeight="1">
      <c r="B118" s="21"/>
      <c r="D118" s="2"/>
    </row>
    <row r="119" spans="1:11" s="22" customFormat="1" ht="12" customHeight="1">
      <c r="B119" s="31" t="s">
        <v>6</v>
      </c>
      <c r="C119" s="31">
        <v>2025</v>
      </c>
      <c r="D119" s="31">
        <v>2024</v>
      </c>
      <c r="H119"/>
      <c r="I119"/>
      <c r="J119"/>
      <c r="K119"/>
    </row>
    <row r="120" spans="1:11" s="50" customFormat="1" ht="14.25" customHeight="1">
      <c r="B120" s="66" t="s">
        <v>66</v>
      </c>
      <c r="C120" s="67">
        <v>903360</v>
      </c>
      <c r="D120" s="67">
        <v>836040</v>
      </c>
      <c r="E120" s="68"/>
      <c r="F120" s="68"/>
      <c r="G120" s="68"/>
    </row>
    <row r="121" spans="1:11" s="50" customFormat="1" ht="14.25" hidden="1" customHeight="1">
      <c r="B121" s="66" t="s">
        <v>67</v>
      </c>
      <c r="C121" s="67"/>
      <c r="D121" s="67"/>
      <c r="E121" s="68"/>
      <c r="F121" s="68"/>
      <c r="G121" s="68"/>
    </row>
    <row r="122" spans="1:11" s="50" customFormat="1" ht="14.25" hidden="1" customHeight="1">
      <c r="B122" s="66" t="s">
        <v>68</v>
      </c>
      <c r="C122" s="67"/>
      <c r="D122" s="67"/>
      <c r="E122" s="68"/>
      <c r="F122" s="68"/>
      <c r="G122" s="68"/>
    </row>
    <row r="123" spans="1:11" s="68" customFormat="1" ht="14.25" hidden="1" customHeight="1">
      <c r="B123" s="66" t="s">
        <v>69</v>
      </c>
      <c r="C123" s="67"/>
      <c r="D123" s="67"/>
      <c r="H123" s="50"/>
      <c r="I123" s="50"/>
      <c r="J123" s="50"/>
      <c r="K123" s="50"/>
    </row>
    <row r="124" spans="1:11" s="68" customFormat="1" ht="14.25" hidden="1" customHeight="1">
      <c r="B124" s="66" t="s">
        <v>70</v>
      </c>
      <c r="C124" s="67"/>
      <c r="D124" s="67"/>
      <c r="H124" s="50"/>
      <c r="I124" s="50"/>
      <c r="J124" s="50"/>
      <c r="K124" s="50"/>
    </row>
    <row r="125" spans="1:11" s="68" customFormat="1" ht="14.25" customHeight="1">
      <c r="B125" s="66" t="s">
        <v>71</v>
      </c>
      <c r="C125" s="67">
        <v>761467</v>
      </c>
      <c r="D125" s="67">
        <v>719750</v>
      </c>
      <c r="H125" s="50"/>
      <c r="I125" s="50"/>
      <c r="J125" s="50"/>
      <c r="K125" s="50"/>
    </row>
    <row r="126" spans="1:11" s="50" customFormat="1" ht="14.25" customHeight="1">
      <c r="B126" s="66" t="s">
        <v>72</v>
      </c>
      <c r="C126" s="67">
        <v>40000</v>
      </c>
      <c r="D126" s="67"/>
      <c r="E126" s="68"/>
      <c r="F126" s="68"/>
      <c r="G126" s="68"/>
    </row>
    <row r="127" spans="1:11" s="50" customFormat="1" ht="14.25" customHeight="1">
      <c r="B127" s="66" t="s">
        <v>73</v>
      </c>
      <c r="C127" s="67">
        <v>26869</v>
      </c>
      <c r="D127" s="67"/>
      <c r="E127" s="68"/>
      <c r="F127" s="68"/>
      <c r="G127" s="68"/>
    </row>
    <row r="128" spans="1:11" s="68" customFormat="1" ht="14.25" customHeight="1">
      <c r="B128" s="66" t="s">
        <v>74</v>
      </c>
      <c r="C128" s="67">
        <v>6139005</v>
      </c>
      <c r="D128" s="67">
        <v>3925355</v>
      </c>
      <c r="H128" s="50"/>
      <c r="I128" s="50"/>
      <c r="J128" s="50"/>
      <c r="K128" s="50"/>
    </row>
    <row r="129" spans="2:11" s="68" customFormat="1" ht="14.25" customHeight="1">
      <c r="B129" s="66" t="s">
        <v>75</v>
      </c>
      <c r="C129" s="67"/>
      <c r="D129" s="67">
        <v>11785</v>
      </c>
      <c r="H129" s="50"/>
      <c r="I129" s="50"/>
      <c r="J129" s="50"/>
      <c r="K129" s="50"/>
    </row>
    <row r="130" spans="2:11" s="50" customFormat="1" ht="14.25" customHeight="1">
      <c r="B130" s="66" t="s">
        <v>76</v>
      </c>
      <c r="C130" s="67">
        <v>38220</v>
      </c>
      <c r="D130" s="67"/>
      <c r="E130" s="67"/>
      <c r="F130" s="68"/>
      <c r="G130" s="68"/>
    </row>
    <row r="131" spans="2:11" s="50" customFormat="1" ht="14.25" customHeight="1">
      <c r="B131" s="66" t="s">
        <v>77</v>
      </c>
      <c r="C131" s="67"/>
      <c r="D131" s="67">
        <v>300</v>
      </c>
      <c r="E131" s="68"/>
      <c r="F131" s="68"/>
      <c r="G131" s="68"/>
    </row>
    <row r="132" spans="2:11" s="50" customFormat="1" ht="14.25" customHeight="1">
      <c r="B132" s="66" t="s">
        <v>78</v>
      </c>
      <c r="C132" s="67"/>
      <c r="D132" s="67">
        <v>104590</v>
      </c>
      <c r="E132" s="68"/>
      <c r="F132" s="68"/>
      <c r="G132" s="68"/>
    </row>
    <row r="133" spans="2:11" s="50" customFormat="1" ht="14.25" customHeight="1">
      <c r="B133" s="66" t="s">
        <v>79</v>
      </c>
      <c r="C133" s="67"/>
      <c r="D133" s="67">
        <v>583736</v>
      </c>
      <c r="E133" s="68"/>
      <c r="F133" s="68"/>
      <c r="G133" s="68"/>
    </row>
    <row r="134" spans="2:11" s="50" customFormat="1" ht="14.25" customHeight="1">
      <c r="B134" s="66" t="s">
        <v>80</v>
      </c>
      <c r="C134" s="67">
        <v>3300</v>
      </c>
      <c r="D134" s="67"/>
      <c r="E134" s="67"/>
      <c r="F134" s="68"/>
      <c r="G134" s="68"/>
    </row>
    <row r="135" spans="2:11" s="68" customFormat="1" ht="14.25" customHeight="1">
      <c r="B135" s="66" t="s">
        <v>81</v>
      </c>
      <c r="C135" s="67">
        <v>14750</v>
      </c>
      <c r="D135" s="67"/>
      <c r="E135" s="67"/>
      <c r="H135" s="50"/>
      <c r="I135" s="50"/>
      <c r="J135" s="50"/>
      <c r="K135" s="50"/>
    </row>
    <row r="136" spans="2:11">
      <c r="B136" s="8" t="s">
        <v>33</v>
      </c>
      <c r="C136" s="29">
        <f>SUM(C120:C135)</f>
        <v>7926971</v>
      </c>
      <c r="D136" s="28">
        <f>SUM(D120:D135)</f>
        <v>6181556</v>
      </c>
      <c r="E136" s="68"/>
      <c r="F136" s="68"/>
      <c r="G136" s="22"/>
    </row>
    <row r="137" spans="2:11" ht="14.25" customHeight="1">
      <c r="B137" s="30"/>
      <c r="C137" s="16"/>
      <c r="D137" s="17"/>
      <c r="E137" s="68"/>
      <c r="F137" s="68"/>
      <c r="G137" s="22"/>
    </row>
    <row r="138" spans="2:11">
      <c r="E138" s="68"/>
      <c r="F138" s="68"/>
    </row>
    <row r="139" spans="2:11">
      <c r="B139" s="8" t="s">
        <v>82</v>
      </c>
      <c r="E139" s="68"/>
      <c r="F139" s="68"/>
    </row>
    <row r="140" spans="2:11" ht="15" customHeight="1">
      <c r="B140" s="30"/>
    </row>
    <row r="141" spans="2:11">
      <c r="B141" s="10" t="s">
        <v>83</v>
      </c>
      <c r="C141" s="10"/>
      <c r="D141" s="9"/>
    </row>
    <row r="142" spans="2:11">
      <c r="B142" s="10" t="s">
        <v>84</v>
      </c>
      <c r="C142" s="10"/>
      <c r="D142" s="9"/>
    </row>
    <row r="144" spans="2:11">
      <c r="B144" s="31" t="s">
        <v>6</v>
      </c>
      <c r="C144" s="31">
        <v>2025</v>
      </c>
      <c r="D144" s="31">
        <v>2024</v>
      </c>
    </row>
    <row r="145" spans="1:11" hidden="1">
      <c r="B145" s="9" t="s">
        <v>85</v>
      </c>
      <c r="C145" s="10"/>
      <c r="D145" s="9"/>
    </row>
    <row r="146" spans="1:11" s="50" customFormat="1">
      <c r="B146" s="66" t="s">
        <v>86</v>
      </c>
      <c r="C146" s="67">
        <v>234629</v>
      </c>
      <c r="D146" s="67">
        <v>6102</v>
      </c>
      <c r="E146"/>
      <c r="F146"/>
      <c r="G146"/>
      <c r="H146"/>
      <c r="I146"/>
      <c r="J146"/>
      <c r="K146"/>
    </row>
    <row r="147" spans="1:11" s="50" customFormat="1">
      <c r="B147" s="66" t="s">
        <v>87</v>
      </c>
      <c r="C147" s="67">
        <v>25281</v>
      </c>
      <c r="D147" s="67">
        <v>13984</v>
      </c>
      <c r="E147"/>
      <c r="F147"/>
      <c r="G147"/>
      <c r="H147"/>
      <c r="I147"/>
      <c r="J147"/>
      <c r="K147"/>
    </row>
    <row r="148" spans="1:11" s="50" customFormat="1">
      <c r="B148" s="66" t="s">
        <v>88</v>
      </c>
      <c r="C148" s="67">
        <v>99775</v>
      </c>
      <c r="D148" s="67">
        <v>104333</v>
      </c>
      <c r="E148"/>
      <c r="F148"/>
      <c r="G148"/>
      <c r="H148"/>
      <c r="I148"/>
      <c r="J148"/>
      <c r="K148"/>
    </row>
    <row r="149" spans="1:11" s="50" customFormat="1">
      <c r="B149" s="66" t="s">
        <v>89</v>
      </c>
      <c r="C149" s="67">
        <v>57856</v>
      </c>
      <c r="D149" s="67">
        <v>12981</v>
      </c>
      <c r="E149"/>
      <c r="F149"/>
      <c r="G149"/>
      <c r="H149"/>
      <c r="I149"/>
      <c r="J149"/>
      <c r="K149"/>
    </row>
    <row r="150" spans="1:11">
      <c r="B150" s="66" t="s">
        <v>90</v>
      </c>
      <c r="C150" s="34"/>
      <c r="D150" s="69">
        <v>608</v>
      </c>
    </row>
    <row r="151" spans="1:11">
      <c r="B151" s="8" t="s">
        <v>28</v>
      </c>
      <c r="C151" s="29">
        <f>SUM(C145:C150)</f>
        <v>417541</v>
      </c>
      <c r="D151" s="28">
        <f>SUM(D145:D150)</f>
        <v>138008</v>
      </c>
    </row>
    <row r="152" spans="1:11" ht="12.75" customHeight="1">
      <c r="B152" s="30"/>
      <c r="C152" s="16"/>
      <c r="D152" s="17"/>
    </row>
    <row r="153" spans="1:11" ht="6.75" customHeight="1">
      <c r="B153" s="30"/>
      <c r="C153" s="16"/>
      <c r="D153" s="17"/>
      <c r="E153" s="22"/>
      <c r="F153" s="22"/>
      <c r="G153" s="22"/>
    </row>
    <row r="154" spans="1:11">
      <c r="B154" s="8" t="s">
        <v>91</v>
      </c>
      <c r="C154" s="70"/>
      <c r="D154" s="1"/>
      <c r="E154" s="22"/>
      <c r="F154" s="22"/>
      <c r="G154" s="22"/>
    </row>
    <row r="155" spans="1:11" ht="9" customHeight="1">
      <c r="A155" s="37"/>
      <c r="B155" s="3"/>
      <c r="E155" s="22"/>
      <c r="F155" s="22"/>
      <c r="G155" s="22"/>
    </row>
    <row r="156" spans="1:11">
      <c r="B156" s="10" t="s">
        <v>92</v>
      </c>
      <c r="C156" s="10"/>
      <c r="D156" s="10"/>
    </row>
    <row r="157" spans="1:11">
      <c r="B157" s="10" t="s">
        <v>93</v>
      </c>
      <c r="C157" s="10"/>
      <c r="D157" s="10"/>
      <c r="F157" s="63"/>
    </row>
    <row r="158" spans="1:11" ht="11.25" customHeight="1"/>
    <row r="159" spans="1:11" s="22" customFormat="1">
      <c r="B159" s="31" t="s">
        <v>6</v>
      </c>
      <c r="C159" s="31">
        <v>2025</v>
      </c>
      <c r="D159" s="31">
        <v>2024</v>
      </c>
      <c r="F159"/>
      <c r="G159"/>
      <c r="H159"/>
      <c r="I159"/>
      <c r="J159"/>
      <c r="K159"/>
    </row>
    <row r="160" spans="1:11" s="50" customFormat="1" ht="14.25" customHeight="1">
      <c r="B160" s="66" t="s">
        <v>94</v>
      </c>
      <c r="C160" s="67">
        <v>16922222</v>
      </c>
      <c r="D160" s="67">
        <v>16922222</v>
      </c>
      <c r="E160" s="68"/>
    </row>
    <row r="161" spans="2:5">
      <c r="B161" s="8" t="s">
        <v>33</v>
      </c>
      <c r="C161" s="29">
        <f>SUM(C160:C160)</f>
        <v>16922222</v>
      </c>
      <c r="D161" s="28">
        <f>SUM(D160:D160)</f>
        <v>16922222</v>
      </c>
    </row>
    <row r="162" spans="2:5" ht="10.5" customHeight="1">
      <c r="B162" s="30"/>
      <c r="C162" s="71"/>
      <c r="D162" s="72"/>
    </row>
    <row r="163" spans="2:5" hidden="1">
      <c r="B163" s="30"/>
      <c r="C163" s="71"/>
      <c r="D163" s="72"/>
    </row>
    <row r="164" spans="2:5">
      <c r="B164" s="30"/>
      <c r="C164" s="71"/>
      <c r="D164" s="72"/>
    </row>
    <row r="165" spans="2:5">
      <c r="B165" s="41" t="s">
        <v>95</v>
      </c>
      <c r="C165" s="71"/>
      <c r="D165" s="73"/>
      <c r="E165" s="22"/>
    </row>
    <row r="166" spans="2:5">
      <c r="B166" s="21" t="s">
        <v>96</v>
      </c>
      <c r="C166" s="74"/>
      <c r="D166" s="73"/>
      <c r="E166" s="22"/>
    </row>
    <row r="167" spans="2:5">
      <c r="B167" s="21" t="s">
        <v>97</v>
      </c>
      <c r="C167" s="74"/>
      <c r="D167" s="73"/>
      <c r="E167" s="22"/>
    </row>
    <row r="168" spans="2:5">
      <c r="B168" s="21" t="s">
        <v>98</v>
      </c>
      <c r="C168" s="74"/>
      <c r="D168" s="73"/>
      <c r="E168" s="22"/>
    </row>
    <row r="169" spans="2:5">
      <c r="B169" s="21" t="s">
        <v>99</v>
      </c>
      <c r="C169" s="62"/>
      <c r="D169" s="73"/>
      <c r="E169" s="22"/>
    </row>
    <row r="170" spans="2:5">
      <c r="B170" s="21" t="s">
        <v>100</v>
      </c>
      <c r="C170" s="62"/>
      <c r="D170" s="73"/>
      <c r="E170" s="22"/>
    </row>
    <row r="171" spans="2:5">
      <c r="B171" s="41" t="s">
        <v>101</v>
      </c>
      <c r="C171" s="71"/>
      <c r="D171" s="73"/>
      <c r="E171" s="22"/>
    </row>
    <row r="172" spans="2:5">
      <c r="B172" s="30"/>
      <c r="C172" s="71"/>
      <c r="D172" s="72"/>
    </row>
    <row r="173" spans="2:5" ht="9" customHeight="1">
      <c r="B173" s="30"/>
      <c r="C173" s="71"/>
      <c r="D173" s="72"/>
    </row>
    <row r="174" spans="2:5">
      <c r="B174" s="8" t="s">
        <v>102</v>
      </c>
    </row>
    <row r="175" spans="2:5" ht="6.75" customHeight="1">
      <c r="B175" s="30"/>
    </row>
    <row r="176" spans="2:5">
      <c r="B176" s="10" t="s">
        <v>103</v>
      </c>
      <c r="C176" s="10"/>
      <c r="D176" s="10"/>
    </row>
    <row r="177" spans="2:5">
      <c r="B177" s="10" t="s">
        <v>104</v>
      </c>
      <c r="C177" s="10"/>
      <c r="D177" s="10"/>
    </row>
    <row r="178" spans="2:5" ht="9.75" customHeight="1">
      <c r="B178" s="21"/>
      <c r="D178" s="2"/>
    </row>
    <row r="179" spans="2:5" ht="13.5" customHeight="1">
      <c r="B179" s="31" t="s">
        <v>6</v>
      </c>
      <c r="C179" s="31">
        <v>2025</v>
      </c>
      <c r="D179" s="31">
        <v>2024</v>
      </c>
    </row>
    <row r="180" spans="2:5" s="50" customFormat="1">
      <c r="B180" s="66" t="s">
        <v>105</v>
      </c>
      <c r="C180" s="67">
        <v>16026955</v>
      </c>
      <c r="D180" s="75">
        <v>16026955</v>
      </c>
      <c r="E180"/>
    </row>
    <row r="181" spans="2:5" s="50" customFormat="1" ht="16.5" customHeight="1">
      <c r="B181" s="66" t="s">
        <v>106</v>
      </c>
      <c r="C181" s="67">
        <v>15528091</v>
      </c>
      <c r="D181" s="67">
        <v>2971977</v>
      </c>
      <c r="E181"/>
    </row>
    <row r="182" spans="2:5" s="50" customFormat="1">
      <c r="B182" s="66" t="s">
        <v>107</v>
      </c>
      <c r="C182" s="67">
        <v>272654908</v>
      </c>
      <c r="D182" s="67">
        <v>269682931</v>
      </c>
      <c r="E182"/>
    </row>
    <row r="183" spans="2:5">
      <c r="B183" s="8" t="s">
        <v>33</v>
      </c>
      <c r="C183" s="29">
        <f>SUM(C180:C182)</f>
        <v>304209954</v>
      </c>
      <c r="D183" s="28">
        <f>SUM(D180:D182)</f>
        <v>288681863</v>
      </c>
    </row>
    <row r="184" spans="2:5">
      <c r="B184" s="8"/>
      <c r="C184" s="29"/>
      <c r="D184" s="28"/>
    </row>
    <row r="185" spans="2:5" ht="12" customHeight="1"/>
    <row r="186" spans="2:5">
      <c r="B186" s="76" t="s">
        <v>108</v>
      </c>
    </row>
    <row r="187" spans="2:5" ht="8.25" customHeight="1">
      <c r="B187" s="76"/>
    </row>
    <row r="188" spans="2:5">
      <c r="B188" s="10" t="s">
        <v>109</v>
      </c>
      <c r="C188" s="10"/>
      <c r="D188" s="10"/>
    </row>
    <row r="189" spans="2:5">
      <c r="B189" s="10" t="s">
        <v>110</v>
      </c>
      <c r="C189" s="10"/>
      <c r="D189" s="10"/>
    </row>
    <row r="190" spans="2:5">
      <c r="B190" s="76"/>
    </row>
    <row r="191" spans="2:5">
      <c r="B191" s="31" t="s">
        <v>6</v>
      </c>
      <c r="C191" s="31">
        <v>2025</v>
      </c>
      <c r="D191" s="31">
        <v>2024</v>
      </c>
    </row>
    <row r="192" spans="2:5" s="50" customFormat="1" ht="12.75">
      <c r="B192" s="77" t="s">
        <v>111</v>
      </c>
      <c r="C192" s="52">
        <v>14978180</v>
      </c>
      <c r="D192" s="78">
        <v>12416903</v>
      </c>
    </row>
    <row r="193" spans="2:7">
      <c r="B193" s="9" t="s">
        <v>33</v>
      </c>
      <c r="C193" s="16">
        <f>SUM(C192)</f>
        <v>14978180</v>
      </c>
      <c r="D193" s="17">
        <f>SUM(D192)</f>
        <v>12416903</v>
      </c>
    </row>
    <row r="194" spans="2:7">
      <c r="B194" s="30"/>
    </row>
    <row r="195" spans="2:7">
      <c r="B195" s="76" t="s">
        <v>112</v>
      </c>
      <c r="C195" s="18"/>
      <c r="D195" s="19"/>
      <c r="E195" s="20"/>
    </row>
    <row r="196" spans="2:7" ht="4.5" customHeight="1">
      <c r="B196" s="76"/>
      <c r="C196" s="18"/>
      <c r="D196" s="19"/>
      <c r="E196" s="20"/>
    </row>
    <row r="197" spans="2:7">
      <c r="B197" s="10" t="s">
        <v>113</v>
      </c>
      <c r="C197" s="10"/>
      <c r="D197" s="10"/>
    </row>
    <row r="198" spans="2:7">
      <c r="B198" s="10" t="s">
        <v>330</v>
      </c>
      <c r="C198" s="10"/>
      <c r="D198" s="10"/>
      <c r="E198" s="22"/>
    </row>
    <row r="199" spans="2:7" ht="9" customHeight="1"/>
    <row r="200" spans="2:7" ht="13.5" customHeight="1">
      <c r="B200" s="31" t="s">
        <v>6</v>
      </c>
      <c r="C200" s="31">
        <v>2025</v>
      </c>
      <c r="D200" s="31">
        <v>2024</v>
      </c>
    </row>
    <row r="201" spans="2:7" s="50" customFormat="1" ht="12.75">
      <c r="B201" s="50" t="s">
        <v>114</v>
      </c>
      <c r="C201" s="52">
        <v>367501229</v>
      </c>
      <c r="D201" s="78">
        <v>372855010</v>
      </c>
    </row>
    <row r="202" spans="2:7" s="50" customFormat="1" ht="12.75">
      <c r="B202" s="50" t="s">
        <v>115</v>
      </c>
      <c r="C202" s="52">
        <v>13715753</v>
      </c>
      <c r="D202" s="78">
        <v>10685985</v>
      </c>
    </row>
    <row r="203" spans="2:7">
      <c r="B203" s="8" t="s">
        <v>33</v>
      </c>
      <c r="C203" s="16">
        <f>SUM(C201:C202)</f>
        <v>381216982</v>
      </c>
      <c r="D203" s="17">
        <f>SUM(D201:D202)</f>
        <v>383540995</v>
      </c>
      <c r="E203" s="50"/>
      <c r="F203" s="50"/>
    </row>
    <row r="204" spans="2:7" ht="10.5" customHeight="1">
      <c r="E204" s="50"/>
      <c r="F204" s="50"/>
    </row>
    <row r="205" spans="2:7">
      <c r="B205" s="30" t="s">
        <v>116</v>
      </c>
      <c r="E205" s="50"/>
      <c r="F205" s="50"/>
    </row>
    <row r="206" spans="2:7">
      <c r="B206" s="30" t="s">
        <v>117</v>
      </c>
      <c r="E206" s="50"/>
      <c r="F206" s="50"/>
    </row>
    <row r="207" spans="2:7" s="22" customFormat="1" ht="12.75" customHeight="1">
      <c r="B207" s="31" t="s">
        <v>6</v>
      </c>
      <c r="C207" s="31">
        <v>2025</v>
      </c>
      <c r="D207" s="31">
        <v>2024</v>
      </c>
      <c r="E207" s="50"/>
      <c r="F207" s="50"/>
      <c r="G207" s="79"/>
    </row>
    <row r="208" spans="2:7">
      <c r="B208" s="13" t="s">
        <v>118</v>
      </c>
      <c r="C208" s="14">
        <v>332406700</v>
      </c>
      <c r="D208" s="15">
        <v>333329089</v>
      </c>
    </row>
    <row r="209" spans="2:4">
      <c r="B209" s="13" t="s">
        <v>119</v>
      </c>
      <c r="C209" s="14">
        <v>10000000</v>
      </c>
      <c r="D209" s="15">
        <v>10000000</v>
      </c>
    </row>
    <row r="210" spans="2:4">
      <c r="B210" s="13" t="s">
        <v>120</v>
      </c>
      <c r="C210" s="14">
        <v>25094528</v>
      </c>
      <c r="D210" s="15">
        <v>17669906</v>
      </c>
    </row>
    <row r="211" spans="2:4">
      <c r="B211" s="13" t="s">
        <v>121</v>
      </c>
      <c r="C211" s="14">
        <v>0</v>
      </c>
      <c r="D211" s="15">
        <v>11856015</v>
      </c>
    </row>
    <row r="212" spans="2:4">
      <c r="C212" s="16">
        <f>SUM(C208:C211)</f>
        <v>367501228</v>
      </c>
      <c r="D212" s="17">
        <f>SUM(D208:D211)</f>
        <v>372855010</v>
      </c>
    </row>
    <row r="213" spans="2:4">
      <c r="C213" s="16"/>
      <c r="D213" s="17"/>
    </row>
    <row r="214" spans="2:4">
      <c r="B214" s="30" t="s">
        <v>122</v>
      </c>
      <c r="C214" s="16"/>
      <c r="D214" s="17"/>
    </row>
    <row r="215" spans="2:4" ht="19.5" customHeight="1">
      <c r="B215" s="31" t="s">
        <v>6</v>
      </c>
      <c r="C215" s="31">
        <v>2025</v>
      </c>
      <c r="D215" s="31">
        <v>2024</v>
      </c>
    </row>
    <row r="216" spans="2:4">
      <c r="B216" s="80" t="s">
        <v>123</v>
      </c>
      <c r="C216" s="14">
        <v>9255300</v>
      </c>
      <c r="D216" s="15">
        <v>8841900</v>
      </c>
    </row>
    <row r="217" spans="2:4" ht="39">
      <c r="B217" s="81" t="s">
        <v>124</v>
      </c>
      <c r="C217" s="14">
        <v>1903703</v>
      </c>
      <c r="D217" s="15">
        <v>0</v>
      </c>
    </row>
    <row r="218" spans="2:4">
      <c r="B218" s="80" t="s">
        <v>125</v>
      </c>
      <c r="C218" s="14">
        <v>2556750</v>
      </c>
      <c r="D218" s="15">
        <v>0</v>
      </c>
    </row>
    <row r="219" spans="2:4">
      <c r="B219" s="82" t="s">
        <v>126</v>
      </c>
      <c r="C219" s="14"/>
      <c r="D219" s="15">
        <v>980085</v>
      </c>
    </row>
    <row r="220" spans="2:4">
      <c r="B220" s="80" t="s">
        <v>127</v>
      </c>
      <c r="C220" s="14"/>
      <c r="D220" s="15">
        <v>864000</v>
      </c>
    </row>
    <row r="221" spans="2:4" hidden="1">
      <c r="B221" s="82" t="s">
        <v>128</v>
      </c>
      <c r="C221" s="14"/>
      <c r="D221" s="15"/>
    </row>
    <row r="222" spans="2:4">
      <c r="B222" s="83"/>
      <c r="C222" s="16">
        <f>SUM(C216:C221)</f>
        <v>13715753</v>
      </c>
      <c r="D222" s="17">
        <f>SUM(D216:D221)</f>
        <v>10685985</v>
      </c>
    </row>
    <row r="223" spans="2:4">
      <c r="B223" s="83"/>
    </row>
    <row r="225" spans="1:5">
      <c r="B225" s="84" t="s">
        <v>129</v>
      </c>
      <c r="D225" s="2"/>
    </row>
    <row r="226" spans="1:5">
      <c r="B226" s="10" t="s">
        <v>130</v>
      </c>
      <c r="C226" s="10"/>
      <c r="D226" s="10"/>
      <c r="E226" s="22"/>
    </row>
    <row r="227" spans="1:5">
      <c r="B227" s="10" t="s">
        <v>131</v>
      </c>
      <c r="C227" s="10"/>
      <c r="D227" s="10"/>
    </row>
    <row r="229" spans="1:5">
      <c r="B229" s="85" t="s">
        <v>6</v>
      </c>
      <c r="C229" s="31">
        <v>2025</v>
      </c>
      <c r="D229" s="31">
        <v>2024</v>
      </c>
    </row>
    <row r="230" spans="1:5" s="25" customFormat="1" ht="12.75">
      <c r="B230" s="13" t="s">
        <v>132</v>
      </c>
      <c r="C230" s="14">
        <v>587219</v>
      </c>
      <c r="D230" s="15">
        <v>5689</v>
      </c>
    </row>
    <row r="231" spans="1:5">
      <c r="B231" s="8" t="s">
        <v>33</v>
      </c>
      <c r="C231" s="16">
        <f>SUM(C230)</f>
        <v>587219</v>
      </c>
      <c r="D231" s="17">
        <f>SUM(D230)</f>
        <v>5689</v>
      </c>
    </row>
    <row r="232" spans="1:5">
      <c r="D232" s="1"/>
    </row>
    <row r="234" spans="1:5">
      <c r="B234" s="84" t="s">
        <v>133</v>
      </c>
      <c r="C234" s="31"/>
      <c r="D234" s="85"/>
    </row>
    <row r="235" spans="1:5" ht="9.75" customHeight="1">
      <c r="B235" s="85"/>
      <c r="C235" s="31"/>
      <c r="D235" s="85"/>
    </row>
    <row r="236" spans="1:5" ht="15.75" customHeight="1">
      <c r="A236" s="86"/>
      <c r="B236" s="87" t="s">
        <v>134</v>
      </c>
      <c r="C236" s="43"/>
    </row>
    <row r="237" spans="1:5" ht="15.75" customHeight="1">
      <c r="A237" s="86"/>
      <c r="B237" s="87" t="s">
        <v>135</v>
      </c>
      <c r="C237" s="43"/>
    </row>
    <row r="238" spans="1:5" ht="9" customHeight="1"/>
    <row r="239" spans="1:5">
      <c r="B239" s="85" t="s">
        <v>6</v>
      </c>
      <c r="C239" s="31">
        <v>2025</v>
      </c>
      <c r="D239" s="85">
        <v>2024</v>
      </c>
    </row>
    <row r="240" spans="1:5">
      <c r="B240" s="88" t="s">
        <v>136</v>
      </c>
      <c r="C240" s="89">
        <v>182507179</v>
      </c>
      <c r="D240" s="90">
        <v>186039073</v>
      </c>
    </row>
    <row r="241" spans="1:5">
      <c r="B241" s="88" t="s">
        <v>137</v>
      </c>
      <c r="C241" s="89">
        <v>14557222</v>
      </c>
      <c r="D241" s="90">
        <v>20361665</v>
      </c>
    </row>
    <row r="242" spans="1:5">
      <c r="B242" s="91" t="s">
        <v>138</v>
      </c>
      <c r="C242" s="89">
        <v>45521336</v>
      </c>
      <c r="D242" s="89">
        <v>43484247</v>
      </c>
    </row>
    <row r="243" spans="1:5">
      <c r="B243" s="88" t="s">
        <v>139</v>
      </c>
      <c r="C243" s="89">
        <v>7194372</v>
      </c>
      <c r="D243" s="90">
        <v>6511161</v>
      </c>
    </row>
    <row r="244" spans="1:5">
      <c r="B244" s="88" t="s">
        <v>140</v>
      </c>
      <c r="C244" s="89">
        <v>16455961</v>
      </c>
      <c r="D244" s="90">
        <v>17363132</v>
      </c>
    </row>
    <row r="245" spans="1:5">
      <c r="B245" s="88" t="s">
        <v>141</v>
      </c>
      <c r="C245" s="89">
        <v>1824040</v>
      </c>
      <c r="D245" s="90">
        <v>1449852</v>
      </c>
    </row>
    <row r="246" spans="1:5">
      <c r="B246" s="88" t="s">
        <v>142</v>
      </c>
      <c r="C246" s="89">
        <v>2490073</v>
      </c>
      <c r="D246" s="90">
        <v>2287311</v>
      </c>
    </row>
    <row r="247" spans="1:5">
      <c r="B247" s="88" t="s">
        <v>143</v>
      </c>
      <c r="C247" s="89">
        <v>29796503</v>
      </c>
      <c r="D247" s="90">
        <v>31081588</v>
      </c>
    </row>
    <row r="248" spans="1:5" ht="14.45" customHeight="1">
      <c r="B248" s="8" t="s">
        <v>33</v>
      </c>
      <c r="C248" s="92">
        <f>SUM(C240:C247)</f>
        <v>300346686</v>
      </c>
      <c r="D248" s="93">
        <f>SUM(D240:D247)</f>
        <v>308578029</v>
      </c>
      <c r="E248" s="19"/>
    </row>
    <row r="249" spans="1:5" ht="14.45" customHeight="1">
      <c r="B249" s="8"/>
      <c r="C249" s="92"/>
      <c r="D249" s="93"/>
      <c r="E249" s="19"/>
    </row>
    <row r="250" spans="1:5" ht="14.45" customHeight="1">
      <c r="B250" s="8"/>
      <c r="C250" s="92"/>
      <c r="D250" s="93"/>
      <c r="E250" s="19"/>
    </row>
    <row r="251" spans="1:5" ht="14.45" customHeight="1"/>
    <row r="252" spans="1:5" ht="14.45" customHeight="1">
      <c r="B252" s="84" t="s">
        <v>144</v>
      </c>
      <c r="C252" s="94"/>
      <c r="D252" s="19"/>
    </row>
    <row r="253" spans="1:5" ht="14.45" customHeight="1">
      <c r="B253" s="84"/>
      <c r="C253" s="18"/>
      <c r="D253" s="19"/>
    </row>
    <row r="254" spans="1:5" ht="16.5" customHeight="1">
      <c r="A254" s="95"/>
      <c r="B254" s="87" t="s">
        <v>145</v>
      </c>
      <c r="C254" s="87"/>
    </row>
    <row r="255" spans="1:5" ht="16.5" customHeight="1">
      <c r="B255" s="87" t="s">
        <v>146</v>
      </c>
      <c r="C255" s="87"/>
    </row>
    <row r="256" spans="1:5" ht="12" customHeight="1">
      <c r="C256" s="16"/>
      <c r="D256" s="17"/>
    </row>
    <row r="257" spans="2:4" ht="18.75" customHeight="1">
      <c r="B257" s="85" t="s">
        <v>6</v>
      </c>
      <c r="C257" s="31">
        <v>2025</v>
      </c>
      <c r="D257" s="85">
        <v>2024</v>
      </c>
    </row>
    <row r="258" spans="2:4" s="50" customFormat="1" ht="15" customHeight="1">
      <c r="B258" s="77" t="s">
        <v>147</v>
      </c>
      <c r="C258" s="96">
        <v>13781341</v>
      </c>
      <c r="D258" s="97">
        <v>14385992</v>
      </c>
    </row>
    <row r="259" spans="2:4" s="50" customFormat="1" ht="15" customHeight="1">
      <c r="B259" s="77" t="s">
        <v>148</v>
      </c>
      <c r="C259" s="96">
        <v>13827184</v>
      </c>
      <c r="D259" s="97">
        <v>14446341</v>
      </c>
    </row>
    <row r="260" spans="2:4" s="50" customFormat="1" ht="15" customHeight="1">
      <c r="B260" s="77" t="s">
        <v>149</v>
      </c>
      <c r="C260" s="96">
        <v>2187978</v>
      </c>
      <c r="D260" s="97">
        <v>2249255</v>
      </c>
    </row>
    <row r="261" spans="2:4">
      <c r="B261" s="76" t="s">
        <v>33</v>
      </c>
      <c r="C261" s="98">
        <f>SUM(C258:C260)</f>
        <v>29796503</v>
      </c>
      <c r="D261" s="99">
        <f>SUM(D258:D260)</f>
        <v>31081588</v>
      </c>
    </row>
    <row r="262" spans="2:4" hidden="1">
      <c r="B262" s="100" t="s">
        <v>150</v>
      </c>
      <c r="C262" s="2">
        <v>31340184</v>
      </c>
    </row>
    <row r="263" spans="2:4">
      <c r="B263" s="101"/>
      <c r="C263" s="102"/>
      <c r="D263" s="101"/>
    </row>
    <row r="264" spans="2:4" hidden="1">
      <c r="B264" s="101"/>
      <c r="C264" s="102"/>
      <c r="D264" s="101"/>
    </row>
    <row r="265" spans="2:4" hidden="1">
      <c r="B265" s="101"/>
      <c r="C265" s="102"/>
      <c r="D265" s="101"/>
    </row>
    <row r="266" spans="2:4">
      <c r="B266" s="101"/>
      <c r="C266" s="102"/>
      <c r="D266" s="101"/>
    </row>
    <row r="267" spans="2:4">
      <c r="B267" s="101"/>
      <c r="C267" s="102"/>
      <c r="D267" s="101"/>
    </row>
    <row r="268" spans="2:4">
      <c r="B268" s="84" t="s">
        <v>151</v>
      </c>
      <c r="C268" s="18"/>
      <c r="D268" s="19"/>
    </row>
    <row r="269" spans="2:4" ht="10.5" customHeight="1">
      <c r="B269" s="84"/>
      <c r="C269" s="18"/>
      <c r="D269" s="19"/>
    </row>
    <row r="270" spans="2:4">
      <c r="B270" s="87" t="s">
        <v>152</v>
      </c>
      <c r="C270" s="87"/>
      <c r="D270" s="87"/>
    </row>
    <row r="271" spans="2:4">
      <c r="B271" s="87" t="s">
        <v>153</v>
      </c>
      <c r="C271" s="87"/>
      <c r="D271" s="103"/>
    </row>
    <row r="272" spans="2:4">
      <c r="B272" s="103" t="s">
        <v>154</v>
      </c>
      <c r="C272" s="87"/>
      <c r="D272" s="103"/>
    </row>
    <row r="273" spans="2:7" ht="9.75" customHeight="1">
      <c r="B273" s="30"/>
    </row>
    <row r="274" spans="2:7">
      <c r="B274" s="85" t="s">
        <v>6</v>
      </c>
      <c r="C274" s="31">
        <v>2025</v>
      </c>
      <c r="D274" s="85">
        <v>2024</v>
      </c>
    </row>
    <row r="275" spans="2:7" s="50" customFormat="1" ht="12.75">
      <c r="B275" s="77" t="s">
        <v>155</v>
      </c>
      <c r="C275" s="96">
        <v>1547150</v>
      </c>
      <c r="D275" s="97">
        <v>1377917</v>
      </c>
    </row>
    <row r="276" spans="2:7" s="50" customFormat="1" ht="12.75">
      <c r="B276" s="77" t="s">
        <v>156</v>
      </c>
      <c r="C276" s="96">
        <v>276890</v>
      </c>
      <c r="D276" s="97">
        <v>71935</v>
      </c>
    </row>
    <row r="277" spans="2:7">
      <c r="B277" s="76" t="s">
        <v>33</v>
      </c>
      <c r="C277" s="98">
        <f>SUM(C275:C276)</f>
        <v>1824040</v>
      </c>
      <c r="D277" s="99">
        <f>SUM(D275:D276)</f>
        <v>1449852</v>
      </c>
    </row>
    <row r="278" spans="2:7" ht="6" customHeight="1"/>
    <row r="279" spans="2:7" ht="6" customHeight="1">
      <c r="C279" s="2" t="s">
        <v>54</v>
      </c>
    </row>
    <row r="280" spans="2:7">
      <c r="B280" s="84" t="s">
        <v>157</v>
      </c>
      <c r="C280" s="18"/>
      <c r="D280" s="19"/>
      <c r="E280" s="20"/>
    </row>
    <row r="281" spans="2:7" ht="7.5" customHeight="1">
      <c r="B281" s="84"/>
      <c r="C281" s="18"/>
      <c r="D281" s="19"/>
      <c r="E281" s="20"/>
    </row>
    <row r="282" spans="2:7">
      <c r="B282" s="87" t="s">
        <v>158</v>
      </c>
      <c r="C282" s="87"/>
      <c r="D282" s="2"/>
    </row>
    <row r="283" spans="2:7">
      <c r="B283" s="87" t="s">
        <v>159</v>
      </c>
      <c r="C283" s="87"/>
      <c r="F283" s="37"/>
      <c r="G283" s="37"/>
    </row>
    <row r="284" spans="2:7">
      <c r="F284" s="37"/>
      <c r="G284" s="37"/>
    </row>
    <row r="285" spans="2:7">
      <c r="B285" s="85" t="s">
        <v>6</v>
      </c>
      <c r="C285" s="31">
        <v>2024</v>
      </c>
      <c r="D285" s="85">
        <v>2024</v>
      </c>
      <c r="F285" s="37"/>
      <c r="G285" s="37"/>
    </row>
    <row r="286" spans="2:7" hidden="1">
      <c r="B286" s="103" t="s">
        <v>160</v>
      </c>
      <c r="C286" s="87"/>
      <c r="D286" s="103"/>
      <c r="F286" s="37"/>
      <c r="G286" s="37"/>
    </row>
    <row r="287" spans="2:7" s="50" customFormat="1" ht="12.75">
      <c r="B287" s="77" t="s">
        <v>161</v>
      </c>
      <c r="C287" s="96">
        <v>189000</v>
      </c>
      <c r="D287" s="97">
        <v>565300</v>
      </c>
      <c r="E287" s="104"/>
      <c r="F287" s="105"/>
      <c r="G287" s="106"/>
    </row>
    <row r="288" spans="2:7" s="50" customFormat="1" ht="12.75">
      <c r="B288" s="77" t="s">
        <v>162</v>
      </c>
      <c r="C288" s="96">
        <v>2301073</v>
      </c>
      <c r="D288" s="97">
        <v>1722011</v>
      </c>
    </row>
    <row r="289" spans="2:6" hidden="1">
      <c r="B289" s="103" t="s">
        <v>163</v>
      </c>
      <c r="C289" s="107"/>
      <c r="D289" s="108"/>
    </row>
    <row r="290" spans="2:6" s="22" customFormat="1">
      <c r="B290" s="84" t="s">
        <v>33</v>
      </c>
      <c r="C290" s="98">
        <f>SUM(C286:C289)</f>
        <v>2490073</v>
      </c>
      <c r="D290" s="98">
        <f>SUM(D286:D289)</f>
        <v>2287311</v>
      </c>
      <c r="F290" s="109"/>
    </row>
    <row r="291" spans="2:6">
      <c r="B291" s="76"/>
      <c r="C291" s="98"/>
      <c r="D291" s="99"/>
      <c r="F291" s="27"/>
    </row>
    <row r="292" spans="2:6">
      <c r="B292" s="76"/>
      <c r="C292" s="98"/>
      <c r="D292" s="99"/>
      <c r="F292" s="27"/>
    </row>
    <row r="293" spans="2:6" ht="6.75" customHeight="1">
      <c r="B293" s="76"/>
      <c r="C293" s="98"/>
      <c r="D293" s="99"/>
      <c r="F293" s="27"/>
    </row>
    <row r="294" spans="2:6">
      <c r="B294" s="84" t="s">
        <v>164</v>
      </c>
      <c r="C294" s="98"/>
      <c r="D294" s="99"/>
      <c r="F294" s="27"/>
    </row>
    <row r="295" spans="2:6" ht="6" customHeight="1">
      <c r="B295" s="84"/>
      <c r="C295" s="98"/>
      <c r="D295" s="99"/>
      <c r="F295" s="27"/>
    </row>
    <row r="296" spans="2:6">
      <c r="B296" s="87" t="s">
        <v>165</v>
      </c>
      <c r="C296" s="98"/>
      <c r="D296" s="99"/>
      <c r="F296" s="27"/>
    </row>
    <row r="297" spans="2:6">
      <c r="B297" s="87" t="s">
        <v>166</v>
      </c>
      <c r="C297" s="98"/>
      <c r="D297" s="99"/>
      <c r="F297" s="27"/>
    </row>
    <row r="298" spans="2:6">
      <c r="B298" s="85" t="s">
        <v>6</v>
      </c>
      <c r="C298" s="31">
        <v>2025</v>
      </c>
      <c r="D298" s="85">
        <v>2024</v>
      </c>
      <c r="F298" s="27"/>
    </row>
    <row r="299" spans="2:6" s="50" customFormat="1" ht="12.75">
      <c r="B299" s="77" t="s">
        <v>167</v>
      </c>
      <c r="C299" s="96">
        <v>244075</v>
      </c>
      <c r="D299" s="97">
        <v>245658</v>
      </c>
      <c r="F299" s="110"/>
    </row>
    <row r="300" spans="2:6" s="50" customFormat="1" ht="12.75">
      <c r="B300" s="77" t="s">
        <v>168</v>
      </c>
      <c r="C300" s="96">
        <v>2227000</v>
      </c>
      <c r="D300" s="97">
        <v>2025000</v>
      </c>
      <c r="F300" s="110"/>
    </row>
    <row r="301" spans="2:6" s="50" customFormat="1" ht="12.75">
      <c r="B301" s="77" t="s">
        <v>169</v>
      </c>
      <c r="C301" s="96">
        <v>25785304</v>
      </c>
      <c r="D301" s="97">
        <v>17490254</v>
      </c>
      <c r="F301" s="110"/>
    </row>
    <row r="302" spans="2:6" s="50" customFormat="1" ht="12.75">
      <c r="B302" s="77" t="s">
        <v>170</v>
      </c>
      <c r="C302" s="96"/>
      <c r="D302" s="97">
        <v>766000</v>
      </c>
      <c r="F302" s="110"/>
    </row>
    <row r="303" spans="2:6" s="50" customFormat="1" ht="12.75" hidden="1">
      <c r="B303" s="77" t="s">
        <v>171</v>
      </c>
      <c r="C303" s="96"/>
      <c r="D303" s="97"/>
      <c r="F303" s="110"/>
    </row>
    <row r="304" spans="2:6" s="50" customFormat="1" ht="12.75">
      <c r="B304" s="77" t="s">
        <v>172</v>
      </c>
      <c r="C304" s="96">
        <v>14949754</v>
      </c>
      <c r="D304" s="97">
        <v>14387330</v>
      </c>
      <c r="F304" s="110"/>
    </row>
    <row r="305" spans="2:6" s="50" customFormat="1" ht="12.75">
      <c r="B305" s="77" t="s">
        <v>173</v>
      </c>
      <c r="C305" s="96">
        <v>2315203</v>
      </c>
      <c r="D305" s="97">
        <v>8570005</v>
      </c>
      <c r="F305" s="110"/>
    </row>
    <row r="306" spans="2:6">
      <c r="B306" s="76" t="s">
        <v>33</v>
      </c>
      <c r="C306" s="98">
        <f>SUM(C299:C305)</f>
        <v>45521336</v>
      </c>
      <c r="D306" s="99">
        <f>SUM(D299:D305)</f>
        <v>43484247</v>
      </c>
      <c r="F306" s="27"/>
    </row>
    <row r="307" spans="2:6" hidden="1">
      <c r="B307" s="100" t="s">
        <v>150</v>
      </c>
      <c r="C307" s="2">
        <v>31340184</v>
      </c>
      <c r="D307" s="111">
        <v>31340184</v>
      </c>
    </row>
    <row r="308" spans="2:6" ht="6.75" customHeight="1">
      <c r="B308" s="101"/>
    </row>
    <row r="309" spans="2:6" ht="4.5" customHeight="1"/>
    <row r="310" spans="2:6">
      <c r="B310" s="84" t="s">
        <v>174</v>
      </c>
    </row>
    <row r="311" spans="2:6" ht="12" customHeight="1">
      <c r="B311" s="30"/>
    </row>
    <row r="312" spans="2:6">
      <c r="B312" s="87" t="s">
        <v>175</v>
      </c>
      <c r="C312" s="87"/>
      <c r="D312" s="103"/>
    </row>
    <row r="313" spans="2:6">
      <c r="B313" s="87" t="s">
        <v>176</v>
      </c>
      <c r="C313" s="87"/>
      <c r="D313" s="103"/>
    </row>
    <row r="314" spans="2:6">
      <c r="B314" s="103" t="s">
        <v>177</v>
      </c>
      <c r="C314" s="87"/>
      <c r="D314" s="103"/>
    </row>
    <row r="315" spans="2:6">
      <c r="B315" s="85" t="s">
        <v>6</v>
      </c>
      <c r="C315" s="31">
        <v>2025</v>
      </c>
      <c r="D315" s="85">
        <v>2024</v>
      </c>
    </row>
    <row r="316" spans="2:6" s="50" customFormat="1" ht="12.75">
      <c r="B316" s="77" t="s">
        <v>178</v>
      </c>
      <c r="C316" s="96">
        <v>5562675</v>
      </c>
      <c r="D316" s="97">
        <v>7503875</v>
      </c>
    </row>
    <row r="317" spans="2:6" s="50" customFormat="1" ht="12.75">
      <c r="B317" s="77" t="s">
        <v>179</v>
      </c>
      <c r="C317" s="96">
        <v>367164</v>
      </c>
      <c r="D317" s="97">
        <v>552851</v>
      </c>
    </row>
    <row r="318" spans="2:6" s="50" customFormat="1" ht="12.75">
      <c r="B318" s="77" t="s">
        <v>180</v>
      </c>
      <c r="C318" s="96">
        <v>470874</v>
      </c>
      <c r="D318" s="97">
        <v>481857</v>
      </c>
    </row>
    <row r="319" spans="2:6" s="50" customFormat="1" ht="12.75">
      <c r="B319" s="77" t="s">
        <v>181</v>
      </c>
      <c r="C319" s="96">
        <v>338544</v>
      </c>
      <c r="D319" s="97">
        <v>338856</v>
      </c>
    </row>
    <row r="320" spans="2:6" s="50" customFormat="1" ht="12.75">
      <c r="B320" s="77" t="s">
        <v>182</v>
      </c>
      <c r="C320" s="96">
        <v>1377524</v>
      </c>
      <c r="D320" s="97">
        <v>1343900</v>
      </c>
    </row>
    <row r="321" spans="2:13" s="50" customFormat="1" ht="12.75">
      <c r="B321" s="77" t="s">
        <v>183</v>
      </c>
      <c r="C321" s="96">
        <v>1266293</v>
      </c>
      <c r="D321" s="97">
        <v>997403</v>
      </c>
    </row>
    <row r="322" spans="2:13" s="50" customFormat="1" ht="12.75">
      <c r="B322" s="77" t="s">
        <v>184</v>
      </c>
      <c r="C322" s="96">
        <v>10373526</v>
      </c>
      <c r="D322" s="97">
        <v>11007507</v>
      </c>
    </row>
    <row r="323" spans="2:13" s="50" customFormat="1" ht="12.75">
      <c r="B323" s="77" t="s">
        <v>185</v>
      </c>
      <c r="C323" s="96">
        <v>4573875</v>
      </c>
      <c r="D323" s="97">
        <v>3374106</v>
      </c>
      <c r="E323" s="78"/>
    </row>
    <row r="324" spans="2:13">
      <c r="B324" s="76" t="s">
        <v>186</v>
      </c>
      <c r="C324" s="98">
        <f>SUM(C316:C323)</f>
        <v>24330475</v>
      </c>
      <c r="D324" s="99">
        <f>SUM(D316:D323)</f>
        <v>25600355</v>
      </c>
    </row>
    <row r="325" spans="2:13" ht="16.5" customHeight="1"/>
    <row r="326" spans="2:13" ht="11.25" customHeight="1">
      <c r="B326" s="84" t="s">
        <v>187</v>
      </c>
      <c r="D326" s="2"/>
    </row>
    <row r="327" spans="2:13" ht="11.25" customHeight="1">
      <c r="B327" s="84"/>
      <c r="D327" s="2"/>
    </row>
    <row r="328" spans="2:13">
      <c r="B328" s="87" t="s">
        <v>188</v>
      </c>
      <c r="C328" s="87"/>
      <c r="D328" s="87"/>
    </row>
    <row r="329" spans="2:13">
      <c r="B329" s="87" t="s">
        <v>189</v>
      </c>
      <c r="C329" s="87"/>
      <c r="D329" s="87"/>
      <c r="J329" s="112"/>
      <c r="K329" s="112"/>
      <c r="L329" s="112"/>
      <c r="M329" s="112"/>
    </row>
    <row r="330" spans="2:13" ht="12" customHeight="1">
      <c r="B330" s="41"/>
      <c r="D330" s="2"/>
    </row>
    <row r="331" spans="2:13" ht="15" customHeight="1">
      <c r="B331" s="31" t="s">
        <v>6</v>
      </c>
      <c r="C331" s="31">
        <v>2025</v>
      </c>
      <c r="D331" s="31">
        <v>2024</v>
      </c>
      <c r="J331" s="65"/>
      <c r="K331" s="65"/>
      <c r="L331" s="65"/>
      <c r="M331" s="57"/>
    </row>
    <row r="332" spans="2:13" s="50" customFormat="1" ht="12.75">
      <c r="B332" s="113" t="s">
        <v>190</v>
      </c>
      <c r="C332" s="96">
        <v>5775110</v>
      </c>
      <c r="D332" s="96">
        <v>5221826</v>
      </c>
      <c r="E332" s="52"/>
      <c r="F332" s="52"/>
      <c r="G332" s="52"/>
    </row>
    <row r="333" spans="2:13" s="50" customFormat="1" ht="12.75">
      <c r="B333" s="113" t="s">
        <v>191</v>
      </c>
      <c r="C333" s="96">
        <v>1876911</v>
      </c>
      <c r="D333" s="96">
        <v>1590196</v>
      </c>
    </row>
    <row r="334" spans="2:13" s="50" customFormat="1" ht="12.75">
      <c r="B334" s="113" t="s">
        <v>192</v>
      </c>
      <c r="C334" s="96">
        <v>6785754</v>
      </c>
      <c r="D334" s="96">
        <v>6313228</v>
      </c>
      <c r="J334" s="114"/>
      <c r="K334" s="114"/>
      <c r="L334" s="114"/>
      <c r="M334" s="114"/>
    </row>
    <row r="335" spans="2:13">
      <c r="B335" s="84" t="s">
        <v>33</v>
      </c>
      <c r="C335" s="98">
        <f>SUM(C332:C334)</f>
        <v>14437775</v>
      </c>
      <c r="D335" s="98">
        <f>SUM(D332:D334)</f>
        <v>13125250</v>
      </c>
      <c r="M335" s="65"/>
    </row>
    <row r="337" spans="2:6">
      <c r="B337" s="76" t="s">
        <v>193</v>
      </c>
    </row>
    <row r="338" spans="2:6" ht="11.25" customHeight="1">
      <c r="B338" s="30"/>
    </row>
    <row r="339" spans="2:6">
      <c r="B339" s="87" t="s">
        <v>194</v>
      </c>
      <c r="C339" s="87"/>
      <c r="D339" s="87"/>
    </row>
    <row r="340" spans="2:6">
      <c r="B340" s="87" t="s">
        <v>195</v>
      </c>
      <c r="C340" s="87"/>
      <c r="D340" s="103"/>
    </row>
    <row r="341" spans="2:6" ht="7.5" customHeight="1"/>
    <row r="342" spans="2:6">
      <c r="B342" s="85" t="s">
        <v>6</v>
      </c>
      <c r="C342" s="31">
        <v>2025</v>
      </c>
      <c r="D342" s="85">
        <v>2024</v>
      </c>
    </row>
    <row r="343" spans="2:6" s="50" customFormat="1" ht="12.75">
      <c r="B343" s="77" t="s">
        <v>196</v>
      </c>
      <c r="C343" s="96">
        <v>9006416</v>
      </c>
      <c r="D343" s="97">
        <v>8358403</v>
      </c>
      <c r="E343" s="78"/>
    </row>
    <row r="344" spans="2:6" s="50" customFormat="1" ht="12.75">
      <c r="B344" s="77" t="s">
        <v>197</v>
      </c>
      <c r="C344" s="96">
        <v>596867</v>
      </c>
      <c r="D344" s="97">
        <v>584935</v>
      </c>
      <c r="E344" s="78"/>
    </row>
    <row r="345" spans="2:6" s="50" customFormat="1" ht="12.75">
      <c r="B345" s="77" t="s">
        <v>198</v>
      </c>
      <c r="C345" s="96">
        <v>2095865</v>
      </c>
      <c r="D345" s="97">
        <v>2081319</v>
      </c>
      <c r="E345" s="78"/>
    </row>
    <row r="346" spans="2:6" s="50" customFormat="1" ht="12.75">
      <c r="B346" s="77" t="s">
        <v>199</v>
      </c>
      <c r="C346" s="96">
        <v>1125419</v>
      </c>
      <c r="D346" s="97">
        <v>1201176</v>
      </c>
      <c r="E346" s="78"/>
    </row>
    <row r="347" spans="2:6" s="50" customFormat="1" ht="12.75">
      <c r="B347" s="77" t="s">
        <v>200</v>
      </c>
      <c r="C347" s="96">
        <v>4500097</v>
      </c>
      <c r="D347" s="97">
        <v>4555549</v>
      </c>
      <c r="E347" s="78"/>
    </row>
    <row r="348" spans="2:6" s="50" customFormat="1" ht="12.75">
      <c r="B348" s="77" t="s">
        <v>201</v>
      </c>
      <c r="C348" s="96">
        <v>5655396</v>
      </c>
      <c r="D348" s="97">
        <v>6260122</v>
      </c>
      <c r="E348" s="78"/>
    </row>
    <row r="349" spans="2:6" s="50" customFormat="1" ht="12.75">
      <c r="B349" s="77" t="s">
        <v>202</v>
      </c>
      <c r="C349" s="96">
        <v>4120866</v>
      </c>
      <c r="D349" s="97">
        <v>6231414</v>
      </c>
      <c r="E349" s="78"/>
    </row>
    <row r="350" spans="2:6" s="50" customFormat="1" ht="12.75">
      <c r="B350" s="77" t="s">
        <v>203</v>
      </c>
      <c r="C350" s="96">
        <v>15038424</v>
      </c>
      <c r="D350" s="97">
        <v>16415058</v>
      </c>
      <c r="E350" s="97"/>
      <c r="F350" s="78"/>
    </row>
    <row r="351" spans="2:6">
      <c r="B351" s="76" t="s">
        <v>28</v>
      </c>
      <c r="C351" s="98">
        <f>SUM(C343:C350)</f>
        <v>42139350</v>
      </c>
      <c r="D351" s="99">
        <f>SUM(D343:D350)</f>
        <v>45687976</v>
      </c>
    </row>
    <row r="352" spans="2:6">
      <c r="B352" s="30"/>
      <c r="C352" s="16"/>
      <c r="D352" s="17"/>
    </row>
    <row r="353" spans="2:5" ht="15" customHeight="1">
      <c r="B353" s="30" t="s">
        <v>204</v>
      </c>
      <c r="C353" s="16"/>
      <c r="D353" s="17"/>
    </row>
    <row r="354" spans="2:5" ht="16.5" customHeight="1">
      <c r="B354" s="87" t="s">
        <v>205</v>
      </c>
      <c r="C354" s="87"/>
      <c r="D354" s="103"/>
    </row>
    <row r="355" spans="2:5" ht="16.5" customHeight="1">
      <c r="B355" s="87" t="s">
        <v>206</v>
      </c>
      <c r="C355" s="87"/>
      <c r="D355" s="103"/>
    </row>
    <row r="356" spans="2:5" ht="10.5" customHeight="1">
      <c r="B356" s="103"/>
      <c r="C356" s="87"/>
      <c r="D356" s="103"/>
    </row>
    <row r="357" spans="2:5" ht="16.5" customHeight="1">
      <c r="B357" s="85" t="s">
        <v>6</v>
      </c>
      <c r="C357" s="31">
        <v>2025</v>
      </c>
      <c r="D357" s="85">
        <v>2024</v>
      </c>
    </row>
    <row r="358" spans="2:5" s="50" customFormat="1" ht="15.75" customHeight="1">
      <c r="B358" s="77" t="s">
        <v>207</v>
      </c>
      <c r="C358" s="96">
        <v>124302</v>
      </c>
      <c r="D358" s="97">
        <v>289432</v>
      </c>
    </row>
    <row r="359" spans="2:5" s="50" customFormat="1" ht="15.75" customHeight="1">
      <c r="B359" s="77" t="s">
        <v>208</v>
      </c>
      <c r="C359" s="96">
        <v>5702248</v>
      </c>
      <c r="D359" s="97">
        <v>5415711</v>
      </c>
    </row>
    <row r="360" spans="2:5" s="50" customFormat="1" ht="15.75" customHeight="1">
      <c r="B360" s="77" t="s">
        <v>209</v>
      </c>
      <c r="C360" s="96">
        <v>32633</v>
      </c>
      <c r="D360" s="97">
        <v>48131</v>
      </c>
    </row>
    <row r="361" spans="2:5" s="50" customFormat="1" ht="15.75" customHeight="1">
      <c r="B361" s="115" t="s">
        <v>210</v>
      </c>
      <c r="C361" s="96"/>
      <c r="D361" s="97"/>
    </row>
    <row r="362" spans="2:5" s="50" customFormat="1" ht="15.75" customHeight="1">
      <c r="B362" s="77" t="s">
        <v>211</v>
      </c>
      <c r="C362" s="96">
        <v>1554897</v>
      </c>
      <c r="D362" s="97">
        <v>1470803</v>
      </c>
    </row>
    <row r="363" spans="2:5" s="50" customFormat="1" ht="15.75" customHeight="1">
      <c r="B363" s="77" t="s">
        <v>212</v>
      </c>
      <c r="C363" s="96">
        <v>10285</v>
      </c>
      <c r="D363" s="97">
        <v>17786</v>
      </c>
    </row>
    <row r="364" spans="2:5" s="50" customFormat="1" ht="15.75" customHeight="1">
      <c r="B364" s="77" t="s">
        <v>213</v>
      </c>
      <c r="C364" s="96">
        <v>1582051</v>
      </c>
      <c r="D364" s="97">
        <v>1116540</v>
      </c>
    </row>
    <row r="365" spans="2:5" ht="22.5" customHeight="1">
      <c r="B365" s="30"/>
      <c r="C365" s="98">
        <f>SUM(C358:C364)</f>
        <v>9006416</v>
      </c>
      <c r="D365" s="99">
        <f>SUM(D358:D364)</f>
        <v>8358403</v>
      </c>
    </row>
    <row r="366" spans="2:5" ht="9.75" customHeight="1">
      <c r="B366" s="30"/>
      <c r="C366" s="16"/>
      <c r="D366" s="17"/>
    </row>
    <row r="367" spans="2:5" ht="27.75" customHeight="1">
      <c r="B367" s="84" t="s">
        <v>214</v>
      </c>
      <c r="D367" s="2"/>
      <c r="E367" s="22"/>
    </row>
    <row r="368" spans="2:5" ht="92.25" customHeight="1">
      <c r="B368" s="139" t="s">
        <v>215</v>
      </c>
      <c r="C368" s="139"/>
      <c r="D368" s="139"/>
      <c r="E368" s="22"/>
    </row>
    <row r="369" spans="2:5">
      <c r="B369" s="21"/>
      <c r="D369" s="2"/>
      <c r="E369" s="22"/>
    </row>
    <row r="370" spans="2:5">
      <c r="B370" s="21" t="s">
        <v>216</v>
      </c>
      <c r="D370" s="2"/>
      <c r="E370" s="22"/>
    </row>
    <row r="371" spans="2:5" hidden="1">
      <c r="B371" s="102" t="s">
        <v>217</v>
      </c>
      <c r="C371" s="2">
        <f>C193+C203+C231</f>
        <v>396782381</v>
      </c>
      <c r="D371" s="2"/>
      <c r="E371" s="22"/>
    </row>
    <row r="372" spans="2:5" hidden="1">
      <c r="B372" s="102" t="s">
        <v>218</v>
      </c>
      <c r="C372" s="2">
        <f>C248+C324+C351</f>
        <v>366816511</v>
      </c>
      <c r="D372" s="2"/>
      <c r="E372" s="22"/>
    </row>
    <row r="373" spans="2:5" hidden="1">
      <c r="B373" s="102" t="s">
        <v>219</v>
      </c>
      <c r="C373" s="2">
        <f>H69</f>
        <v>-14437775</v>
      </c>
      <c r="D373" s="116"/>
      <c r="E373" s="22"/>
    </row>
    <row r="374" spans="2:5" hidden="1">
      <c r="B374" s="102" t="s">
        <v>220</v>
      </c>
      <c r="C374" s="2">
        <f>C371-C372+C373</f>
        <v>15528095</v>
      </c>
      <c r="D374" s="2"/>
      <c r="E374" s="22"/>
    </row>
    <row r="375" spans="2:5" hidden="1">
      <c r="B375" s="21"/>
      <c r="D375" s="2"/>
      <c r="E375" s="22"/>
    </row>
    <row r="376" spans="2:5">
      <c r="B376" s="21" t="s">
        <v>221</v>
      </c>
      <c r="D376" s="2"/>
      <c r="E376" s="22"/>
    </row>
    <row r="377" spans="2:5">
      <c r="B377" s="21" t="s">
        <v>222</v>
      </c>
      <c r="D377" s="2"/>
      <c r="E377" s="22"/>
    </row>
    <row r="378" spans="2:5">
      <c r="B378" s="21" t="s">
        <v>223</v>
      </c>
      <c r="D378" s="2"/>
      <c r="E378" s="22"/>
    </row>
    <row r="379" spans="2:5" ht="12.75" customHeight="1">
      <c r="B379" s="21"/>
      <c r="D379" s="2"/>
      <c r="E379" s="22"/>
    </row>
    <row r="380" spans="2:5">
      <c r="B380" s="21" t="s">
        <v>224</v>
      </c>
      <c r="D380" s="2"/>
      <c r="E380" s="22"/>
    </row>
    <row r="381" spans="2:5">
      <c r="B381" s="21" t="s">
        <v>225</v>
      </c>
      <c r="D381" s="2"/>
      <c r="E381" s="22"/>
    </row>
    <row r="382" spans="2:5">
      <c r="B382" s="21" t="s">
        <v>226</v>
      </c>
      <c r="D382" s="2"/>
      <c r="E382" s="22"/>
    </row>
    <row r="383" spans="2:5">
      <c r="B383" s="21" t="s">
        <v>227</v>
      </c>
      <c r="D383" s="2"/>
      <c r="E383" s="22"/>
    </row>
    <row r="385" spans="2:2">
      <c r="B385" s="1" t="s">
        <v>228</v>
      </c>
    </row>
    <row r="386" spans="2:2">
      <c r="B386" s="1" t="s">
        <v>229</v>
      </c>
    </row>
    <row r="387" spans="2:2">
      <c r="B387" s="1" t="s">
        <v>230</v>
      </c>
    </row>
    <row r="388" spans="2:2">
      <c r="B388" s="1" t="s">
        <v>231</v>
      </c>
    </row>
  </sheetData>
  <mergeCells count="1">
    <mergeCell ref="B368:D368"/>
  </mergeCells>
  <pageMargins left="0.25" right="0.25" top="0.75" bottom="0.75" header="0.3" footer="0.3"/>
  <pageSetup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49</vt:i4>
      </vt:variant>
    </vt:vector>
  </HeadingPairs>
  <TitlesOfParts>
    <vt:vector size="51" baseType="lpstr">
      <vt:lpstr>Notas 1 al 6</vt:lpstr>
      <vt:lpstr>NOTAS del 7 al 22</vt:lpstr>
      <vt:lpstr>'Notas 1 al 6'!_Toc155686848</vt:lpstr>
      <vt:lpstr>'Notas 1 al 6'!_Toc155686850</vt:lpstr>
      <vt:lpstr>'Notas 1 al 6'!_Toc155686865</vt:lpstr>
      <vt:lpstr>'Notas 1 al 6'!_Toc180760096</vt:lpstr>
      <vt:lpstr>'Notas 1 al 6'!_Toc180760098</vt:lpstr>
      <vt:lpstr>'Notas 1 al 6'!_Toc191191204</vt:lpstr>
      <vt:lpstr>'Notas 1 al 6'!_Toc191191207</vt:lpstr>
      <vt:lpstr>'Notas 1 al 6'!_Toc191191208</vt:lpstr>
      <vt:lpstr>'Notas 1 al 6'!_Toc191191210</vt:lpstr>
      <vt:lpstr>'Notas 1 al 6'!_Toc191191212</vt:lpstr>
      <vt:lpstr>'Notas 1 al 6'!_Toc191191217</vt:lpstr>
      <vt:lpstr>'Notas 1 al 6'!_Toc191191221</vt:lpstr>
      <vt:lpstr>'Notas 1 al 6'!_Toc191191222</vt:lpstr>
      <vt:lpstr>'Notas 1 al 6'!_Toc191191223</vt:lpstr>
      <vt:lpstr>'Notas 1 al 6'!_Toc191191231</vt:lpstr>
      <vt:lpstr>'Notas 1 al 6'!_Toc207181362</vt:lpstr>
      <vt:lpstr>'Notas 1 al 6'!_Toc207181378</vt:lpstr>
      <vt:lpstr>'Notas 1 al 6'!_Toc207181386</vt:lpstr>
      <vt:lpstr>'Notas 1 al 6'!_Toc208202775</vt:lpstr>
      <vt:lpstr>'Notas 1 al 6'!_Toc208202776</vt:lpstr>
      <vt:lpstr>'Notas 1 al 6'!_Toc208202778</vt:lpstr>
      <vt:lpstr>'Notas 1 al 6'!_Toc208202779</vt:lpstr>
      <vt:lpstr>'Notas 1 al 6'!_Toc208202780</vt:lpstr>
      <vt:lpstr>'Notas 1 al 6'!_Toc208202783</vt:lpstr>
      <vt:lpstr>'Notas 1 al 6'!_Toc208202784</vt:lpstr>
      <vt:lpstr>'Notas 1 al 6'!_Toc208202785</vt:lpstr>
      <vt:lpstr>'Notas 1 al 6'!_Toc208202786</vt:lpstr>
      <vt:lpstr>'Notas 1 al 6'!_Toc208202787</vt:lpstr>
      <vt:lpstr>'Notas 1 al 6'!_Toc208202788</vt:lpstr>
      <vt:lpstr>'Notas 1 al 6'!_Toc208202789</vt:lpstr>
      <vt:lpstr>'Notas 1 al 6'!_Toc208202790</vt:lpstr>
      <vt:lpstr>'Notas 1 al 6'!_Toc208202791</vt:lpstr>
      <vt:lpstr>'Notas 1 al 6'!_Toc208202792</vt:lpstr>
      <vt:lpstr>'Notas 1 al 6'!_Toc208202793</vt:lpstr>
      <vt:lpstr>'Notas 1 al 6'!_Toc208202794</vt:lpstr>
      <vt:lpstr>'Notas 1 al 6'!_Toc208202795</vt:lpstr>
      <vt:lpstr>'Notas 1 al 6'!_Toc208202796</vt:lpstr>
      <vt:lpstr>'Notas 1 al 6'!_Toc208202797</vt:lpstr>
      <vt:lpstr>'Notas 1 al 6'!_Toc208202798</vt:lpstr>
      <vt:lpstr>'Notas 1 al 6'!_Toc208202799</vt:lpstr>
      <vt:lpstr>'Notas 1 al 6'!_Toc208202800</vt:lpstr>
      <vt:lpstr>'Notas 1 al 6'!_Toc208202801</vt:lpstr>
      <vt:lpstr>'Notas 1 al 6'!_Toc208202802</vt:lpstr>
      <vt:lpstr>'Notas 1 al 6'!_Toc208202803</vt:lpstr>
      <vt:lpstr>'Notas 1 al 6'!_Toc208202804</vt:lpstr>
      <vt:lpstr>'Notas 1 al 6'!_Toc208202805</vt:lpstr>
      <vt:lpstr>'Notas 1 al 6'!_Toc208202806</vt:lpstr>
      <vt:lpstr>'Notas 1 al 6'!_Toc208202807</vt:lpstr>
      <vt:lpstr>'Notas 1 al 6'!_Toc208202808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2026-02-02T19:55:53Z</dcterms:modified>
</cp:coreProperties>
</file>