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tabRatio="759" activeTab="0"/>
  </bookViews>
  <sheets>
    <sheet name="BG  NOVIEMBRE, 2021" sheetId="1" r:id="rId1"/>
    <sheet name="RESULTADOS NOVIEMBRE, 2021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<sst xmlns="http://schemas.openxmlformats.org/spreadsheetml/2006/main" count="81" uniqueCount="73">
  <si>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</si>
  <si>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</si>
  <si>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</si>
  <si>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</si>
  <si>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</si>
  <si>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</si>
  <si>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</si>
  <si>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</si>
  <si>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</si>
  <si>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</si>
  <si>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</si>
  <si>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</si>
  <si>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</si>
  <si>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</si>
  <si>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</si>
  <si>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</si>
  <si>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</si>
  <si>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</si>
  <si>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</si>
  <si>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</si>
  <si>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</si>
  <si>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</si>
  <si>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</si>
  <si>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</si>
  <si>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</si>
  <si>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</si>
  <si>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</si>
  <si>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</si>
  <si>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</si>
  <si>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</si>
  <si>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Firma</t>
  </si>
  <si>
    <t xml:space="preserve">          Firma</t>
  </si>
  <si>
    <t>Director Financiero</t>
  </si>
  <si>
    <t>ESTADOS DE RESULTADOS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</si>
  <si>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</si>
  <si>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</si>
  <si>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</si>
  <si>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</si>
  <si>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</si>
  <si>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</si>
  <si>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</si>
  <si>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Del Viceministro Administrativo Financiero.</t>
  </si>
  <si>
    <t>GOBIERNO CENTRAL DE LA REPÚBLICA  DOMINICANA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</si>
  <si>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</si>
  <si>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</si>
  <si>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</si>
  <si>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</si>
  <si>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>FLUJO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</si>
  <si>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</si>
  <si>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</si>
  <si>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</si>
  <si>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</si>
  <si>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</si>
  <si>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</si>
  <si>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</si>
  <si>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</si>
  <si>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</si>
  <si>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</si>
  <si>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 xml:space="preserve">SERVICIOS PERSONALES </t>
  </si>
  <si>
    <t xml:space="preserve">SERVICIOS NO PERSONALES </t>
  </si>
  <si>
    <t xml:space="preserve">MATERIALES Y SUMINISTROS </t>
  </si>
  <si>
    <t xml:space="preserve">OTROS GASTOS INSTITUCIONALES </t>
  </si>
  <si>
    <t xml:space="preserve">    INSTITUTO DOMINICANO DE INVESTIGACIONES AGROPECUARIAS Y FORESTALES (IDIAF)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</si>
  <si>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</si>
  <si>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</si>
  <si>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</si>
  <si>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</si>
  <si>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</si>
  <si>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</si>
  <si>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</si>
  <si>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</si>
  <si>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AL 30 DE NOVIEMBRE, 2021</t>
  </si>
  <si>
    <t>DEL 01 AL 30 DE NOVIEMBRE, 2021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</si>
</sst>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186" fontId="2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60">
      <alignment/>
      <protection/>
    </xf>
    <xf numFmtId="186" fontId="2" fillId="0" borderId="0" xfId="57" applyFont="1" applyAlignment="1">
      <alignment/>
    </xf>
    <xf numFmtId="186" fontId="2" fillId="0" borderId="0" xfId="57" applyFont="1" applyBorder="1" applyAlignment="1">
      <alignment/>
    </xf>
    <xf numFmtId="0" fontId="6" fillId="32" borderId="0" xfId="60" applyFont="1" applyFill="1" applyAlignment="1">
      <alignment horizontal="center"/>
      <protection/>
    </xf>
    <xf numFmtId="0" fontId="7" fillId="32" borderId="0" xfId="60" applyFont="1" applyFill="1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 applyAlignment="1">
      <alignment horizontal="left" indent="3"/>
      <protection/>
    </xf>
    <xf numFmtId="0" fontId="5" fillId="0" borderId="0" xfId="60" applyFont="1" applyAlignment="1">
      <alignment horizontal="left" indent="4"/>
      <protection/>
    </xf>
    <xf numFmtId="0" fontId="4" fillId="0" borderId="0" xfId="60" applyFont="1" applyAlignment="1">
      <alignment horizontal="center"/>
      <protection/>
    </xf>
    <xf numFmtId="186" fontId="3" fillId="32" borderId="0" xfId="57" applyFont="1" applyFill="1" applyAlignment="1">
      <alignment horizontal="right"/>
    </xf>
    <xf numFmtId="0" fontId="3" fillId="32" borderId="0" xfId="60" applyFont="1" applyFill="1" applyAlignment="1">
      <alignment horizontal="right"/>
      <protection/>
    </xf>
    <xf numFmtId="186" fontId="3" fillId="32" borderId="10" xfId="57" applyFont="1" applyFill="1" applyBorder="1" applyAlignment="1">
      <alignment horizontal="right"/>
    </xf>
    <xf numFmtId="186" fontId="4" fillId="32" borderId="0" xfId="57" applyFont="1" applyFill="1" applyAlignment="1">
      <alignment horizontal="right"/>
    </xf>
    <xf numFmtId="0" fontId="3" fillId="32" borderId="0" xfId="60" applyFont="1" applyFill="1">
      <alignment/>
      <protection/>
    </xf>
    <xf numFmtId="186" fontId="4" fillId="32" borderId="10" xfId="57" applyFont="1" applyFill="1" applyBorder="1" applyAlignment="1">
      <alignment horizontal="right"/>
    </xf>
    <xf numFmtId="0" fontId="4" fillId="32" borderId="0" xfId="60" applyFont="1" applyFill="1">
      <alignment/>
      <protection/>
    </xf>
    <xf numFmtId="186" fontId="3" fillId="32" borderId="0" xfId="57" applyFont="1" applyFill="1" applyAlignment="1">
      <alignment/>
    </xf>
    <xf numFmtId="186" fontId="3" fillId="32" borderId="0" xfId="57" applyFont="1" applyFill="1" applyBorder="1" applyAlignment="1">
      <alignment horizontal="right"/>
    </xf>
    <xf numFmtId="0" fontId="3" fillId="32" borderId="0" xfId="60" applyFont="1" applyFill="1" applyBorder="1" applyAlignment="1">
      <alignment horizontal="right"/>
      <protection/>
    </xf>
    <xf numFmtId="186" fontId="4" fillId="32" borderId="11" xfId="57" applyFont="1" applyFill="1" applyBorder="1" applyAlignment="1">
      <alignment horizontal="right"/>
    </xf>
    <xf numFmtId="0" fontId="4" fillId="32" borderId="12" xfId="60" applyFont="1" applyFill="1" applyBorder="1" applyAlignment="1">
      <alignment horizontal="right"/>
      <protection/>
    </xf>
    <xf numFmtId="0" fontId="4" fillId="32" borderId="10" xfId="60" applyFont="1" applyFill="1" applyBorder="1" applyAlignment="1">
      <alignment horizontal="center"/>
      <protection/>
    </xf>
    <xf numFmtId="0" fontId="4" fillId="32" borderId="0" xfId="60" applyFont="1" applyFill="1" applyAlignment="1">
      <alignment horizontal="center"/>
      <protection/>
    </xf>
    <xf numFmtId="0" fontId="9" fillId="32" borderId="0" xfId="60" applyFont="1" applyFill="1">
      <alignment/>
      <protection/>
    </xf>
    <xf numFmtId="0" fontId="3" fillId="32" borderId="0" xfId="60" applyFont="1" applyFill="1" applyBorder="1">
      <alignment/>
      <protection/>
    </xf>
    <xf numFmtId="0" fontId="8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Border="1" applyAlignment="1">
      <alignment/>
      <protection/>
    </xf>
    <xf numFmtId="0" fontId="2" fillId="0" borderId="0" xfId="60" applyFont="1" applyBorder="1">
      <alignment/>
      <protection/>
    </xf>
    <xf numFmtId="0" fontId="10" fillId="0" borderId="11" xfId="60" applyFont="1" applyBorder="1" applyAlignment="1">
      <alignment horizontal="center"/>
      <protection/>
    </xf>
    <xf numFmtId="0" fontId="2" fillId="0" borderId="0" xfId="60" applyFont="1">
      <alignment/>
      <protection/>
    </xf>
    <xf numFmtId="186" fontId="2" fillId="0" borderId="0" xfId="57" applyFont="1" applyAlignment="1">
      <alignment horizontal="right"/>
    </xf>
    <xf numFmtId="0" fontId="10" fillId="0" borderId="0" xfId="60" applyFont="1">
      <alignment/>
      <protection/>
    </xf>
    <xf numFmtId="186" fontId="10" fillId="0" borderId="0" xfId="57" applyFont="1" applyAlignment="1">
      <alignment horizontal="right"/>
    </xf>
    <xf numFmtId="186" fontId="2" fillId="0" borderId="10" xfId="57" applyFont="1" applyBorder="1" applyAlignment="1">
      <alignment horizontal="right"/>
    </xf>
    <xf numFmtId="186" fontId="2" fillId="0" borderId="0" xfId="57" applyFont="1" applyBorder="1" applyAlignment="1">
      <alignment horizontal="right"/>
    </xf>
    <xf numFmtId="186" fontId="2" fillId="0" borderId="0" xfId="57" applyFont="1" applyAlignment="1">
      <alignment/>
    </xf>
    <xf numFmtId="186" fontId="10" fillId="0" borderId="10" xfId="57" applyFont="1" applyBorder="1" applyAlignment="1">
      <alignment horizontal="right"/>
    </xf>
    <xf numFmtId="186" fontId="10" fillId="0" borderId="0" xfId="57" applyFont="1" applyBorder="1" applyAlignment="1">
      <alignment horizontal="right"/>
    </xf>
    <xf numFmtId="186" fontId="0" fillId="0" borderId="0" xfId="0" applyNumberFormat="1" applyAlignment="1">
      <alignment/>
    </xf>
    <xf numFmtId="186" fontId="10" fillId="0" borderId="13" xfId="57" applyFont="1" applyBorder="1" applyAlignment="1">
      <alignment horizontal="right"/>
    </xf>
    <xf numFmtId="43" fontId="2" fillId="0" borderId="0" xfId="60" applyNumberFormat="1">
      <alignment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left" indent="4"/>
      <protection/>
    </xf>
    <xf numFmtId="0" fontId="11" fillId="32" borderId="1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186" fontId="2" fillId="0" borderId="0" xfId="57" applyFont="1" applyFill="1" applyBorder="1" applyAlignment="1">
      <alignment horizontal="right"/>
    </xf>
    <xf numFmtId="186" fontId="2" fillId="0" borderId="0" xfId="57" applyFont="1" applyFill="1" applyAlignment="1">
      <alignment horizontal="right"/>
    </xf>
    <xf numFmtId="0" fontId="45" fillId="0" borderId="0" xfId="0" applyFont="1" applyAlignment="1">
      <alignment/>
    </xf>
    <xf numFmtId="0" fontId="4" fillId="0" borderId="0" xfId="60" applyFont="1" applyFill="1">
      <alignment/>
      <protection/>
    </xf>
    <xf numFmtId="186" fontId="4" fillId="0" borderId="13" xfId="57" applyFont="1" applyFill="1" applyBorder="1" applyAlignment="1">
      <alignment horizontal="right"/>
    </xf>
    <xf numFmtId="0" fontId="4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186" fontId="3" fillId="0" borderId="0" xfId="57" applyFont="1" applyFill="1" applyBorder="1" applyAlignment="1">
      <alignment horizontal="right"/>
    </xf>
    <xf numFmtId="0" fontId="4" fillId="0" borderId="0" xfId="60" applyFont="1" applyFill="1" applyBorder="1" applyAlignment="1">
      <alignment horizontal="right"/>
      <protection/>
    </xf>
    <xf numFmtId="186" fontId="4" fillId="0" borderId="10" xfId="57" applyFont="1" applyFill="1" applyBorder="1" applyAlignment="1">
      <alignment horizontal="right"/>
    </xf>
    <xf numFmtId="0" fontId="46" fillId="0" borderId="0" xfId="0" applyFont="1" applyAlignment="1">
      <alignment/>
    </xf>
    <xf numFmtId="177" fontId="0" fillId="0" borderId="0" xfId="0" applyNumberFormat="1" applyAlignment="1">
      <alignment/>
    </xf>
    <xf numFmtId="43" fontId="45" fillId="0" borderId="0" xfId="42" applyFont="1" applyAlignment="1">
      <alignment/>
    </xf>
    <xf numFmtId="43" fontId="0" fillId="0" borderId="0" xfId="42" applyFont="1" applyAlignment="1">
      <alignment/>
    </xf>
    <xf numFmtId="0" fontId="2" fillId="0" borderId="0" xfId="60" applyFont="1">
      <alignment/>
      <protection/>
    </xf>
    <xf numFmtId="43" fontId="0" fillId="0" borderId="0" xfId="0" applyNumberFormat="1" applyAlignment="1">
      <alignment horizontal="center"/>
    </xf>
    <xf numFmtId="43" fontId="45" fillId="0" borderId="0" xfId="0" applyNumberFormat="1" applyFont="1" applyAlignment="1">
      <alignment horizontal="center"/>
    </xf>
    <xf numFmtId="43" fontId="3" fillId="0" borderId="0" xfId="42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60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60" applyFont="1" applyBorder="1" applyAlignment="1">
      <alignment horizontal="left" indent="4"/>
      <protection/>
    </xf>
    <xf numFmtId="0" fontId="2" fillId="0" borderId="0" xfId="60" applyBorder="1">
      <alignment/>
      <protection/>
    </xf>
    <xf numFmtId="0" fontId="14" fillId="0" borderId="0" xfId="60" applyFont="1">
      <alignment/>
      <protection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60" applyNumberFormat="1" applyFont="1" applyFill="1">
      <alignment/>
      <protection/>
    </xf>
    <xf numFmtId="0" fontId="3" fillId="0" borderId="0" xfId="60" applyFont="1" applyAlignment="1">
      <alignment horizontal="center"/>
      <protection/>
    </xf>
    <xf numFmtId="0" fontId="6" fillId="32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4" fillId="0" borderId="0" xfId="60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ares 2" xfId="57"/>
    <cellStyle name="Neutral" xfId="58"/>
    <cellStyle name="Normal 2" xfId="59"/>
    <cellStyle name="Normal 3" xfId="60"/>
    <cellStyle name="Normal 4" xfId="61"/>
    <cellStyle name="Notas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5332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81900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180975</xdr:colOff>
      <xdr:row>52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2095500" y="852487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PageLayoutView="0" workbookViewId="0" topLeftCell="A1">
      <selection activeCell="J41" sqref="J41"/>
    </sheetView>
  </sheetViews>
  <sheetFormatPr defaultColWidth="11.42187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8.421875" style="0" hidden="1" customWidth="1"/>
    <col min="6" max="6" width="11.421875" style="0" hidden="1" customWidth="1"/>
    <col min="7" max="7" width="14.00390625" style="0" hidden="1" customWidth="1"/>
    <col min="8" max="8" width="21.421875" style="0" hidden="1" customWidth="1"/>
    <col min="9" max="9" width="13.421875" style="0" hidden="1" customWidth="1"/>
    <col min="10" max="10" width="12.00390625" style="0" bestFit="1" customWidth="1"/>
  </cols>
  <sheetData>
    <row r="2" spans="2:4" ht="15">
      <c r="B2" s="82" t="s">
        <v>43</v>
      </c>
      <c r="C2" s="82"/>
      <c r="D2" s="82"/>
    </row>
    <row r="3" spans="2:4" ht="15">
      <c r="B3" s="82" t="s">
        <v>45</v>
      </c>
      <c r="C3" s="82"/>
      <c r="D3" s="82"/>
    </row>
    <row r="4" spans="2:4" ht="15">
      <c r="B4" s="82" t="s">
        <v>0</v>
      </c>
      <c r="C4" s="82"/>
      <c r="D4" s="82"/>
    </row>
    <row r="5" spans="2:6" ht="15">
      <c r="B5" s="83" t="s">
        <v>71</v>
      </c>
      <c r="C5" s="83"/>
      <c r="D5" s="83"/>
      <c r="E5" s="64"/>
      <c r="F5" s="64"/>
    </row>
    <row r="6" spans="2:4" ht="15">
      <c r="B6" s="82" t="s">
        <v>1</v>
      </c>
      <c r="C6" s="82"/>
      <c r="D6" s="82"/>
    </row>
    <row r="7" spans="2:4" ht="15">
      <c r="B7" s="4"/>
      <c r="C7" s="4"/>
      <c r="D7" s="4"/>
    </row>
    <row r="8" spans="2:10" ht="15.75" thickBot="1">
      <c r="B8" s="5"/>
      <c r="C8" s="22">
        <v>2021</v>
      </c>
      <c r="D8" s="23"/>
      <c r="E8" s="56" t="s">
        <v>47</v>
      </c>
      <c r="H8" s="67"/>
      <c r="J8" s="65"/>
    </row>
    <row r="9" spans="2:11" ht="15">
      <c r="B9" s="16" t="s">
        <v>2</v>
      </c>
      <c r="C9" s="5"/>
      <c r="D9" s="5"/>
      <c r="K9" s="67"/>
    </row>
    <row r="10" spans="2:4" ht="15">
      <c r="B10" s="16" t="s">
        <v>3</v>
      </c>
      <c r="C10" s="80"/>
      <c r="D10" s="5"/>
    </row>
    <row r="11" spans="2:9" ht="15">
      <c r="B11" s="14" t="s">
        <v>48</v>
      </c>
      <c r="C11" s="10">
        <v>74066509.46</v>
      </c>
      <c r="D11" s="11"/>
      <c r="E11" s="51" t="e">
        <f>C11-#REF!</f>
        <v>#REF!</v>
      </c>
      <c r="G11" s="50" t="e">
        <f>E11-#REF!</f>
        <v>#REF!</v>
      </c>
      <c r="I11" s="74" t="e">
        <f>#REF!</f>
        <v>#REF!</v>
      </c>
    </row>
    <row r="12" spans="2:5" ht="15" hidden="1">
      <c r="B12" s="14" t="s">
        <v>49</v>
      </c>
      <c r="C12" s="10"/>
      <c r="D12" s="11"/>
      <c r="E12" s="72" t="e">
        <f>C12-#REF!</f>
        <v>#REF!</v>
      </c>
    </row>
    <row r="13" spans="2:5" ht="15" hidden="1">
      <c r="B13" s="14" t="s">
        <v>4</v>
      </c>
      <c r="C13" s="10"/>
      <c r="D13" s="11"/>
      <c r="E13" s="52"/>
    </row>
    <row r="14" spans="2:5" ht="15" hidden="1">
      <c r="B14" s="14" t="s">
        <v>44</v>
      </c>
      <c r="C14" s="10"/>
      <c r="D14" s="11"/>
      <c r="E14" s="52"/>
    </row>
    <row r="15" spans="2:5" ht="15.75" thickBot="1">
      <c r="B15" s="14" t="s">
        <v>5</v>
      </c>
      <c r="C15" s="12"/>
      <c r="D15" s="11"/>
      <c r="E15" s="53"/>
    </row>
    <row r="16" spans="2:8" ht="15">
      <c r="B16" s="16" t="s">
        <v>6</v>
      </c>
      <c r="C16" s="13">
        <f>SUM(C11:C15)</f>
        <v>74066509.46</v>
      </c>
      <c r="D16" s="11"/>
      <c r="E16" s="53" t="e">
        <f>C16-#REF!</f>
        <v>#REF!</v>
      </c>
      <c r="H16" s="41" t="e">
        <f>C16-#REF!</f>
        <v>#REF!</v>
      </c>
    </row>
    <row r="17" spans="2:5" ht="15">
      <c r="B17" s="16" t="s">
        <v>7</v>
      </c>
      <c r="C17" s="14"/>
      <c r="D17" s="11"/>
      <c r="E17" s="53"/>
    </row>
    <row r="18" spans="2:9" ht="15.75" thickBot="1">
      <c r="B18" s="14" t="s">
        <v>52</v>
      </c>
      <c r="C18" s="12">
        <v>606317.58</v>
      </c>
      <c r="D18" s="11"/>
      <c r="E18" s="70" t="e">
        <f>C18-#REF!</f>
        <v>#REF!</v>
      </c>
      <c r="I18" s="74" t="e">
        <f>#REF!</f>
        <v>#REF!</v>
      </c>
    </row>
    <row r="19" spans="2:5" ht="15">
      <c r="B19" s="14" t="s">
        <v>8</v>
      </c>
      <c r="C19" s="10"/>
      <c r="D19" s="11"/>
      <c r="E19" s="52"/>
    </row>
    <row r="20" spans="2:8" ht="15.75" thickBot="1">
      <c r="B20" s="14" t="s">
        <v>9</v>
      </c>
      <c r="C20" s="12"/>
      <c r="D20" s="11"/>
      <c r="E20" s="52"/>
      <c r="H20" s="41" t="e">
        <f>C18-#REF!</f>
        <v>#REF!</v>
      </c>
    </row>
    <row r="21" spans="2:7" ht="15.75" thickBot="1">
      <c r="B21" s="16" t="s">
        <v>10</v>
      </c>
      <c r="C21" s="15">
        <f>SUM(C18:C20)</f>
        <v>606317.58</v>
      </c>
      <c r="D21" s="11"/>
      <c r="E21" s="15"/>
      <c r="F21" s="11"/>
      <c r="G21" s="15"/>
    </row>
    <row r="22" spans="2:7" ht="15.75" thickBot="1">
      <c r="B22" s="57" t="s">
        <v>11</v>
      </c>
      <c r="C22" s="58">
        <f>+C16+C18</f>
        <v>74672827.03999999</v>
      </c>
      <c r="D22" s="59"/>
      <c r="E22" s="58" t="e">
        <f>+E16+E18</f>
        <v>#REF!</v>
      </c>
      <c r="F22" s="59"/>
      <c r="G22" s="58"/>
    </row>
    <row r="23" spans="2:5" ht="15.75" thickTop="1">
      <c r="B23" s="16" t="s">
        <v>12</v>
      </c>
      <c r="C23" s="16"/>
      <c r="D23" s="14"/>
      <c r="E23" s="52"/>
    </row>
    <row r="24" spans="2:5" ht="15">
      <c r="B24" s="24" t="s">
        <v>13</v>
      </c>
      <c r="C24" s="16"/>
      <c r="D24" s="14"/>
      <c r="E24" s="52"/>
    </row>
    <row r="25" spans="2:9" ht="15">
      <c r="B25" s="14" t="s">
        <v>53</v>
      </c>
      <c r="C25" s="10">
        <v>7367132.01</v>
      </c>
      <c r="D25" s="17"/>
      <c r="E25" s="69" t="e">
        <f>C25-#REF!</f>
        <v>#REF!</v>
      </c>
      <c r="I25" s="74" t="e">
        <f>#REF!</f>
        <v>#REF!</v>
      </c>
    </row>
    <row r="26" spans="2:5" ht="15" hidden="1">
      <c r="B26" s="14" t="s">
        <v>46</v>
      </c>
      <c r="C26" s="10"/>
      <c r="D26" s="11"/>
      <c r="E26" s="69" t="e">
        <f>C26-#REF!</f>
        <v>#REF!</v>
      </c>
    </row>
    <row r="27" spans="2:5" ht="15" hidden="1">
      <c r="B27" s="14" t="s">
        <v>14</v>
      </c>
      <c r="C27" s="18"/>
      <c r="D27" s="19"/>
      <c r="E27" s="52"/>
    </row>
    <row r="28" spans="2:5" ht="15" hidden="1">
      <c r="B28" s="14" t="s">
        <v>15</v>
      </c>
      <c r="C28" s="18"/>
      <c r="D28" s="19"/>
      <c r="E28" s="52"/>
    </row>
    <row r="29" spans="2:5" ht="15.75" thickBot="1">
      <c r="B29" s="14" t="s">
        <v>16</v>
      </c>
      <c r="C29" s="12"/>
      <c r="D29" s="11"/>
      <c r="E29" s="52"/>
    </row>
    <row r="30" spans="2:5" ht="15.75" thickBot="1">
      <c r="B30" s="16" t="s">
        <v>17</v>
      </c>
      <c r="C30" s="20">
        <f>SUM(C26:C29)+C25</f>
        <v>7367132.01</v>
      </c>
      <c r="D30" s="11"/>
      <c r="E30" s="52"/>
    </row>
    <row r="31" spans="2:5" ht="15">
      <c r="B31" s="25"/>
      <c r="C31" s="19"/>
      <c r="D31" s="11"/>
      <c r="E31" s="52"/>
    </row>
    <row r="32" spans="2:5" ht="15">
      <c r="B32" s="24" t="s">
        <v>18</v>
      </c>
      <c r="C32" s="18"/>
      <c r="D32" s="11"/>
      <c r="E32" s="52"/>
    </row>
    <row r="33" spans="2:5" ht="15">
      <c r="B33" s="14" t="s">
        <v>19</v>
      </c>
      <c r="C33" s="18">
        <v>0</v>
      </c>
      <c r="D33" s="11"/>
      <c r="E33" s="52"/>
    </row>
    <row r="34" spans="2:5" ht="15" hidden="1">
      <c r="B34" s="14" t="s">
        <v>20</v>
      </c>
      <c r="C34" s="18"/>
      <c r="D34" s="11"/>
      <c r="E34" s="52"/>
    </row>
    <row r="35" spans="2:5" ht="15.75" hidden="1" thickBot="1">
      <c r="B35" s="14" t="s">
        <v>21</v>
      </c>
      <c r="C35" s="12"/>
      <c r="D35" s="11"/>
      <c r="E35" s="52"/>
    </row>
    <row r="36" spans="2:5" ht="15.75" thickBot="1">
      <c r="B36" s="16" t="s">
        <v>22</v>
      </c>
      <c r="C36" s="15">
        <f>SUM(C33:C35)</f>
        <v>0</v>
      </c>
      <c r="D36" s="11"/>
      <c r="E36" s="52"/>
    </row>
    <row r="37" spans="2:5" ht="15.75" thickBot="1">
      <c r="B37" s="16" t="s">
        <v>23</v>
      </c>
      <c r="C37" s="20">
        <f>C30</f>
        <v>7367132.01</v>
      </c>
      <c r="D37" s="11"/>
      <c r="E37" s="52"/>
    </row>
    <row r="38" spans="2:5" ht="15">
      <c r="B38" s="16"/>
      <c r="C38" s="21"/>
      <c r="D38" s="11"/>
      <c r="E38" s="52"/>
    </row>
    <row r="39" spans="2:5" ht="15">
      <c r="B39" s="16" t="s">
        <v>24</v>
      </c>
      <c r="C39" s="10"/>
      <c r="D39" s="11"/>
      <c r="E39" s="52"/>
    </row>
    <row r="40" spans="2:5" ht="15">
      <c r="B40" s="60" t="s">
        <v>25</v>
      </c>
      <c r="C40" s="61">
        <v>36622727.66</v>
      </c>
      <c r="D40" s="62"/>
      <c r="E40" s="52"/>
    </row>
    <row r="41" spans="2:5" ht="15">
      <c r="B41" s="60" t="s">
        <v>26</v>
      </c>
      <c r="C41" s="61"/>
      <c r="D41" s="62"/>
      <c r="E41" s="71"/>
    </row>
    <row r="42" spans="2:9" ht="15.75" thickBot="1">
      <c r="B42" s="60" t="s">
        <v>27</v>
      </c>
      <c r="C42" s="63">
        <v>30682967.37</v>
      </c>
      <c r="D42" s="62"/>
      <c r="E42" s="53"/>
      <c r="I42" t="e">
        <f>#REF!</f>
        <v>#REF!</v>
      </c>
    </row>
    <row r="43" spans="2:5" ht="15.75" thickBot="1">
      <c r="B43" s="57" t="s">
        <v>28</v>
      </c>
      <c r="C43" s="63">
        <f>SUM(C40:C42)</f>
        <v>67305695.03</v>
      </c>
      <c r="D43" s="59"/>
      <c r="E43" s="53"/>
    </row>
    <row r="44" spans="2:5" ht="15.75" thickBot="1">
      <c r="B44" s="57" t="s">
        <v>29</v>
      </c>
      <c r="C44" s="58">
        <f>+C30+C43</f>
        <v>74672827.04</v>
      </c>
      <c r="D44" s="59"/>
      <c r="E44" s="52"/>
    </row>
    <row r="45" spans="2:4" ht="15.75" thickTop="1">
      <c r="B45" s="26"/>
      <c r="C45" s="2">
        <f>C22-C44</f>
        <v>0</v>
      </c>
      <c r="D45" s="3"/>
    </row>
    <row r="46" spans="2:4" ht="15">
      <c r="B46" s="73" t="s">
        <v>51</v>
      </c>
      <c r="C46" s="81" t="s">
        <v>63</v>
      </c>
      <c r="D46" s="81"/>
    </row>
    <row r="47" spans="2:4" ht="15.75">
      <c r="B47" s="75"/>
      <c r="C47" s="76"/>
      <c r="D47" s="1"/>
    </row>
    <row r="48" spans="2:3" ht="15">
      <c r="B48" s="56" t="s">
        <v>70</v>
      </c>
      <c r="C48" s="56" t="s">
        <v>64</v>
      </c>
    </row>
    <row r="49" spans="2:3" ht="15">
      <c r="B49" t="s">
        <v>68</v>
      </c>
      <c r="C49" t="s">
        <v>65</v>
      </c>
    </row>
    <row r="50" ht="15">
      <c r="C50" t="s">
        <v>66</v>
      </c>
    </row>
    <row r="51" spans="2:3" ht="15">
      <c r="B51" s="81" t="s">
        <v>50</v>
      </c>
      <c r="C51" s="81"/>
    </row>
    <row r="52" spans="2:3" ht="15">
      <c r="B52" s="76"/>
      <c r="C52" s="77"/>
    </row>
    <row r="53" spans="2:3" ht="15">
      <c r="B53" s="78" t="s">
        <v>67</v>
      </c>
      <c r="C53" s="52"/>
    </row>
    <row r="54" spans="2:3" ht="15">
      <c r="B54" s="79" t="s">
        <v>69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10">
      <selection activeCell="C22" sqref="C22"/>
    </sheetView>
  </sheetViews>
  <sheetFormatPr defaultColWidth="11.421875" defaultRowHeight="15"/>
  <cols>
    <col min="1" max="1" width="6.57421875" style="0" customWidth="1"/>
    <col min="2" max="2" width="50.00390625" style="0" customWidth="1"/>
    <col min="3" max="3" width="25.7109375" style="0" customWidth="1"/>
    <col min="4" max="4" width="0.71875" style="0" customWidth="1"/>
    <col min="5" max="5" width="14.7109375" style="0" customWidth="1"/>
    <col min="6" max="6" width="18.421875" style="0" bestFit="1" customWidth="1"/>
    <col min="7" max="7" width="11.421875" style="0" customWidth="1"/>
    <col min="8" max="8" width="18.7109375" style="0" customWidth="1"/>
  </cols>
  <sheetData>
    <row r="1" spans="2:13" ht="15">
      <c r="B1" s="84" t="s">
        <v>42</v>
      </c>
      <c r="C1" s="84"/>
      <c r="D1" s="84"/>
      <c r="E1" s="46"/>
      <c r="F1" s="46"/>
      <c r="G1" s="46"/>
      <c r="H1" s="46"/>
      <c r="I1" s="46"/>
      <c r="J1" s="46"/>
      <c r="K1" s="46"/>
      <c r="L1" s="46"/>
      <c r="M1" s="47"/>
    </row>
    <row r="2" spans="2:13" ht="15">
      <c r="B2" s="82" t="s">
        <v>62</v>
      </c>
      <c r="C2" s="82"/>
      <c r="D2" s="82"/>
      <c r="E2" s="48"/>
      <c r="F2" s="48"/>
      <c r="G2" s="48"/>
      <c r="H2" s="48"/>
      <c r="I2" s="48"/>
      <c r="J2" s="48"/>
      <c r="K2" s="48"/>
      <c r="L2" s="48"/>
      <c r="M2" s="48"/>
    </row>
    <row r="3" spans="2:4" ht="15">
      <c r="B3" s="84" t="s">
        <v>33</v>
      </c>
      <c r="C3" s="84"/>
      <c r="D3" s="84"/>
    </row>
    <row r="4" spans="2:4" ht="15">
      <c r="B4" s="84" t="s">
        <v>72</v>
      </c>
      <c r="C4" s="84"/>
      <c r="D4" s="84"/>
    </row>
    <row r="5" spans="2:4" ht="15">
      <c r="B5" s="85" t="s">
        <v>1</v>
      </c>
      <c r="C5" s="85"/>
      <c r="D5" s="85"/>
    </row>
    <row r="6" spans="2:4" ht="15.75" thickBot="1">
      <c r="B6" s="29"/>
      <c r="C6" s="29"/>
      <c r="D6" s="29"/>
    </row>
    <row r="7" spans="2:4" ht="15.75" thickBot="1">
      <c r="B7" s="30"/>
      <c r="C7" s="31">
        <v>2021</v>
      </c>
      <c r="D7" s="28"/>
    </row>
    <row r="8" spans="2:6" ht="15">
      <c r="B8" s="34" t="s">
        <v>34</v>
      </c>
      <c r="C8" s="35"/>
      <c r="D8" s="27"/>
      <c r="F8" s="67"/>
    </row>
    <row r="9" spans="2:6" ht="15">
      <c r="B9" s="34" t="s">
        <v>35</v>
      </c>
      <c r="C9" s="33"/>
      <c r="D9" s="32"/>
      <c r="F9" s="66"/>
    </row>
    <row r="10" spans="2:5" ht="15">
      <c r="B10" s="68" t="s">
        <v>54</v>
      </c>
      <c r="C10" s="33">
        <v>72111533</v>
      </c>
      <c r="D10" s="33"/>
      <c r="E10" s="74"/>
    </row>
    <row r="11" spans="2:6" ht="15">
      <c r="B11" s="68" t="s">
        <v>55</v>
      </c>
      <c r="C11" s="33"/>
      <c r="D11" s="33"/>
      <c r="F11" s="67"/>
    </row>
    <row r="12" spans="2:6" ht="15">
      <c r="B12" s="68" t="s">
        <v>56</v>
      </c>
      <c r="C12" s="33"/>
      <c r="D12" s="33"/>
      <c r="F12" s="67"/>
    </row>
    <row r="13" spans="2:6" ht="15.75" thickBot="1">
      <c r="B13" s="68" t="s">
        <v>57</v>
      </c>
      <c r="C13" s="36"/>
      <c r="D13" s="37"/>
      <c r="F13" s="67"/>
    </row>
    <row r="14" spans="2:6" ht="15">
      <c r="B14" s="32"/>
      <c r="C14" s="33"/>
      <c r="D14" s="38"/>
      <c r="F14" s="65"/>
    </row>
    <row r="15" spans="2:6" ht="15.75" thickBot="1">
      <c r="B15" s="34" t="s">
        <v>36</v>
      </c>
      <c r="C15" s="39">
        <f>SUM(C10:C14)</f>
        <v>72111533</v>
      </c>
      <c r="D15" s="40"/>
      <c r="F15" s="67"/>
    </row>
    <row r="16" spans="2:6" ht="15">
      <c r="B16" s="32"/>
      <c r="C16" s="33"/>
      <c r="D16" s="32"/>
      <c r="F16" s="67"/>
    </row>
    <row r="17" spans="2:8" ht="15">
      <c r="B17" s="32"/>
      <c r="C17" s="33"/>
      <c r="D17" s="32"/>
      <c r="F17" s="66"/>
      <c r="H17" s="67"/>
    </row>
    <row r="18" spans="2:6" ht="15">
      <c r="B18" s="34" t="s">
        <v>37</v>
      </c>
      <c r="C18" s="33"/>
      <c r="D18" s="32"/>
      <c r="F18" s="65"/>
    </row>
    <row r="19" spans="2:8" ht="15">
      <c r="B19" s="68" t="s">
        <v>58</v>
      </c>
      <c r="C19" s="55">
        <v>38765563.75</v>
      </c>
      <c r="D19" s="55"/>
      <c r="E19" s="74"/>
      <c r="F19" s="65"/>
      <c r="H19" s="65"/>
    </row>
    <row r="20" spans="2:5" ht="15">
      <c r="B20" s="68" t="s">
        <v>59</v>
      </c>
      <c r="C20" s="55">
        <v>1756880.84</v>
      </c>
      <c r="D20" s="55"/>
      <c r="E20" s="74"/>
    </row>
    <row r="21" spans="2:5" ht="15">
      <c r="B21" s="68" t="s">
        <v>60</v>
      </c>
      <c r="C21" s="55">
        <v>906121.04</v>
      </c>
      <c r="D21" s="55"/>
      <c r="E21" s="74"/>
    </row>
    <row r="22" spans="2:4" ht="15">
      <c r="B22" s="68" t="s">
        <v>61</v>
      </c>
      <c r="C22" s="55"/>
      <c r="D22" s="54"/>
    </row>
    <row r="23" spans="2:4" ht="15.75" thickBot="1">
      <c r="B23" s="34" t="s">
        <v>38</v>
      </c>
      <c r="C23" s="39">
        <f>SUM(C19:C22)</f>
        <v>41428565.63</v>
      </c>
      <c r="D23" s="40"/>
    </row>
    <row r="24" spans="2:6" ht="15">
      <c r="B24" s="34"/>
      <c r="C24" s="35"/>
      <c r="D24" s="35"/>
      <c r="F24" s="41"/>
    </row>
    <row r="25" spans="2:4" ht="15">
      <c r="B25" s="34" t="s">
        <v>39</v>
      </c>
      <c r="C25" s="35">
        <f>+C15-C23</f>
        <v>30682967.369999997</v>
      </c>
      <c r="D25" s="35"/>
    </row>
    <row r="26" spans="2:6" ht="15.75" thickBot="1">
      <c r="B26" s="32"/>
      <c r="C26" s="39"/>
      <c r="D26" s="40"/>
      <c r="F26" s="67"/>
    </row>
    <row r="27" spans="2:6" ht="15">
      <c r="B27" s="32"/>
      <c r="C27" s="33"/>
      <c r="D27" s="33"/>
      <c r="F27" s="67"/>
    </row>
    <row r="28" spans="2:6" ht="15.75" thickBot="1">
      <c r="B28" s="34" t="s">
        <v>40</v>
      </c>
      <c r="C28" s="42">
        <f>+C25-C26</f>
        <v>30682967.369999997</v>
      </c>
      <c r="D28" s="40"/>
      <c r="F28" s="67"/>
    </row>
    <row r="29" spans="2:4" ht="15.75" thickTop="1">
      <c r="B29" s="1"/>
      <c r="C29" s="2"/>
      <c r="D29" s="2"/>
    </row>
    <row r="30" spans="2:8" ht="15">
      <c r="B30" s="1"/>
      <c r="C30" s="43"/>
      <c r="D30" s="1"/>
      <c r="F30" s="67"/>
      <c r="H30" s="49"/>
    </row>
    <row r="31" spans="2:4" ht="15">
      <c r="B31" s="44"/>
      <c r="C31" s="1"/>
      <c r="D31" s="1"/>
    </row>
    <row r="32" spans="2:4" ht="15" hidden="1">
      <c r="B32" s="86" t="s">
        <v>30</v>
      </c>
      <c r="C32" s="86"/>
      <c r="D32" s="86"/>
    </row>
    <row r="33" spans="2:4" ht="15" hidden="1">
      <c r="B33" s="9"/>
      <c r="C33" s="9"/>
      <c r="D33" s="9"/>
    </row>
    <row r="34" spans="2:4" ht="15" hidden="1">
      <c r="B34" s="81" t="s">
        <v>41</v>
      </c>
      <c r="C34" s="81"/>
      <c r="D34" s="81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3" t="s">
        <v>51</v>
      </c>
      <c r="C42" s="81" t="s">
        <v>50</v>
      </c>
      <c r="D42" s="81"/>
    </row>
    <row r="43" spans="2:4" ht="15.75">
      <c r="B43" s="8"/>
      <c r="C43" s="1"/>
      <c r="D43" s="1"/>
    </row>
    <row r="44" spans="2:3" ht="15">
      <c r="B44" s="56" t="s">
        <v>70</v>
      </c>
      <c r="C44" s="56" t="s">
        <v>64</v>
      </c>
    </row>
    <row r="45" spans="2:3" ht="15">
      <c r="B45" t="s">
        <v>68</v>
      </c>
      <c r="C45" t="s">
        <v>65</v>
      </c>
    </row>
    <row r="46" ht="15">
      <c r="C46" t="s">
        <v>66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Ydalia Gonzalez</cp:lastModifiedBy>
  <cp:lastPrinted>2021-12-07T14:06:57Z</cp:lastPrinted>
  <dcterms:created xsi:type="dcterms:W3CDTF">2013-01-30T15:16:21Z</dcterms:created>
  <dcterms:modified xsi:type="dcterms:W3CDTF">2022-02-21T19:23:23Z</dcterms:modified>
  <cp:category/>
  <cp:version/>
  <cp:contentType/>
  <cp:contentStatus/>
</cp:coreProperties>
</file>