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8010"/>
  </bookViews>
  <sheets>
    <sheet name="matriz poa" sheetId="1" r:id="rId1"/>
  </sheets>
  <externalReferences>
    <externalReference r:id="rId2"/>
  </externalReferences>
  <calcPr calcId="145621"/>
</workbook>
</file>

<file path=xl/calcChain.xml><?xml version="1.0" encoding="utf-8"?>
<calcChain xmlns="http://schemas.openxmlformats.org/spreadsheetml/2006/main">
  <c r="L52" i="1" l="1"/>
  <c r="I52" i="1"/>
  <c r="I51" i="1"/>
  <c r="L50" i="1"/>
  <c r="I50" i="1"/>
  <c r="L49" i="1"/>
  <c r="I49" i="1"/>
  <c r="I43" i="1"/>
  <c r="K42" i="1"/>
  <c r="L42" i="1" s="1"/>
  <c r="J42" i="1"/>
  <c r="H42" i="1"/>
  <c r="G42" i="1"/>
  <c r="F42" i="1"/>
  <c r="E42" i="1"/>
  <c r="I42" i="1" s="1"/>
  <c r="Q41" i="1"/>
  <c r="Q40" i="1"/>
  <c r="I38" i="1"/>
  <c r="I37" i="1"/>
  <c r="I36" i="1"/>
  <c r="L34" i="1"/>
  <c r="L33" i="1"/>
  <c r="L31" i="1"/>
</calcChain>
</file>

<file path=xl/sharedStrings.xml><?xml version="1.0" encoding="utf-8"?>
<sst xmlns="http://schemas.openxmlformats.org/spreadsheetml/2006/main" count="177" uniqueCount="142">
  <si>
    <t>Instituto Dominicano de Investigaciones Agropecuarias y Forestales</t>
  </si>
  <si>
    <t xml:space="preserve"> </t>
  </si>
  <si>
    <r>
      <rPr>
        <b/>
        <sz val="11"/>
        <rFont val="Arial"/>
        <family val="2"/>
      </rPr>
      <t>ACERCA DEL IDIAF</t>
    </r>
    <r>
      <rPr>
        <sz val="11"/>
        <rFont val="Arial"/>
        <family val="2"/>
      </rPr>
      <t xml:space="preserve">
El Instituto Dominicano de Investigaciones Agropecuarias y Forestales (IDIAF) es la institución estatal responsable de la ejecución de la política de investigación y validación agropecuaria y forestal de la República Dominicana. Fue creado como organismo descentralizado del Estado Dominicano, mediante la Ley 289 en 1985. El IDIAF tiene como objetivo principal dirigir y ejecutar la política de investigación científico - tecnológica del Sector Público Agropecuario y Forestal del país, que promueve el desarrollo del sector y la generación, adaptación y transferencia de tecnologías. Misión Contribuir a la generación de riquezas y a la seguridad alimentaria, mediante innovaciones tecnológicas que propicien la competitividad de los sistemas agroempresariales, la sostenibilidad de los recursos naturales y la equidad.
</t>
    </r>
  </si>
  <si>
    <r>
      <rPr>
        <b/>
        <sz val="11"/>
        <rFont val="Arial"/>
        <family val="2"/>
      </rPr>
      <t>Misión</t>
    </r>
    <r>
      <rPr>
        <sz val="11"/>
        <rFont val="Arial"/>
        <family val="2"/>
      </rPr>
      <t xml:space="preserve">
“Aportar a la seguridad alimentaria y a la competitividad de los agronegocios dominicanos:
a) Desarrollando y/o adaptando tecnologías que optimicen el aprovechamiento de los recursos naturales y humanos del país, al tiempo que aseguren sustentabilidad económica y ambiental, y contribuyan a reducir la pobreza y mejorar la calidad de vida de todos los dominicanos.
b) Integrando y promoviendo una mayor interacción con el resto de las instituciones del sector público agropecuario y el fortalecimiento y consolidación del sistema nacional de ciencia y tecnología”.
</t>
    </r>
  </si>
  <si>
    <r>
      <t xml:space="preserve">Visión 
</t>
    </r>
    <r>
      <rPr>
        <sz val="11"/>
        <rFont val="Arial"/>
        <family val="2"/>
      </rPr>
      <t xml:space="preserve">Ser una institución reconocida nacional e internacionalmente por sus aportes tecnológicos a los sistemas agroempresariales. </t>
    </r>
    <r>
      <rPr>
        <b/>
        <sz val="11"/>
        <rFont val="Arial"/>
        <family val="2"/>
      </rPr>
      <t xml:space="preserve">
</t>
    </r>
  </si>
  <si>
    <r>
      <t xml:space="preserve"> Principios
</t>
    </r>
    <r>
      <rPr>
        <b/>
        <i/>
        <sz val="11"/>
        <rFont val="Arial"/>
        <family val="2"/>
      </rPr>
      <t>Competitividad</t>
    </r>
    <r>
      <rPr>
        <sz val="11"/>
        <rFont val="Arial"/>
        <family val="2"/>
      </rPr>
      <t xml:space="preserve">, poniendo a disposición de los usuarios tecnologías que mejoren la capacidad de los productos para ingresar, posicionarse y estar presentes en los mercados de forma permanente. 
</t>
    </r>
    <r>
      <rPr>
        <b/>
        <i/>
        <sz val="11"/>
        <rFont val="Arial"/>
        <family val="2"/>
      </rPr>
      <t xml:space="preserve">Sostenibilidad, </t>
    </r>
    <r>
      <rPr>
        <sz val="11"/>
        <rFont val="Arial"/>
        <family val="2"/>
      </rPr>
      <t xml:space="preserve">desarrollando tecnologías que tomen en cuenta la capacidad productiva futura de los recursos naturales.
</t>
    </r>
    <r>
      <rPr>
        <b/>
        <i/>
        <sz val="11"/>
        <rFont val="Arial"/>
        <family val="2"/>
      </rPr>
      <t xml:space="preserve"> Equidad,</t>
    </r>
    <r>
      <rPr>
        <sz val="11"/>
        <rFont val="Arial"/>
        <family val="2"/>
      </rPr>
      <t xml:space="preserve"> propiciando igualdad de oportunidades para todos los componentes de las cadenas agroempresariales.</t>
    </r>
  </si>
  <si>
    <r>
      <rPr>
        <b/>
        <sz val="10"/>
        <rFont val="Arial"/>
        <family val="2"/>
      </rPr>
      <t xml:space="preserve">Valores </t>
    </r>
    <r>
      <rPr>
        <sz val="10"/>
        <rFont val="Arial"/>
        <family val="2"/>
      </rPr>
      <t xml:space="preserve">
</t>
    </r>
    <r>
      <rPr>
        <b/>
        <i/>
        <sz val="10"/>
        <rFont val="Arial"/>
        <family val="2"/>
      </rPr>
      <t>Calidad</t>
    </r>
    <r>
      <rPr>
        <sz val="10"/>
        <rFont val="Arial"/>
        <family val="2"/>
      </rPr>
      <t xml:space="preserve"> en todas nuestras acciones.
</t>
    </r>
    <r>
      <rPr>
        <b/>
        <i/>
        <sz val="10"/>
        <rFont val="Arial"/>
        <family val="2"/>
      </rPr>
      <t>Innovación</t>
    </r>
    <r>
      <rPr>
        <sz val="10"/>
        <rFont val="Arial"/>
        <family val="2"/>
      </rPr>
      <t xml:space="preserve">, procurando que los actores de las cadenas de valor integren al proceso productivo nuevas tecnologías. 
</t>
    </r>
    <r>
      <rPr>
        <b/>
        <i/>
        <sz val="10"/>
        <rFont val="Arial"/>
        <family val="2"/>
      </rPr>
      <t>Cooperación</t>
    </r>
    <r>
      <rPr>
        <sz val="10"/>
        <rFont val="Arial"/>
        <family val="2"/>
      </rPr>
      <t xml:space="preserve">, con otras instituciones e individuos. 
</t>
    </r>
    <r>
      <rPr>
        <b/>
        <i/>
        <sz val="10"/>
        <rFont val="Arial"/>
        <family val="2"/>
      </rPr>
      <t>Dignidad</t>
    </r>
    <r>
      <rPr>
        <sz val="10"/>
        <rFont val="Arial"/>
        <family val="2"/>
      </rPr>
      <t xml:space="preserve">, reconociendo el valor del capital humano sobre cualquier otro recurso.
</t>
    </r>
    <r>
      <rPr>
        <b/>
        <i/>
        <sz val="10"/>
        <rFont val="Arial"/>
        <family val="2"/>
      </rPr>
      <t>Responsabilidad</t>
    </r>
    <r>
      <rPr>
        <sz val="10"/>
        <rFont val="Arial"/>
        <family val="2"/>
      </rPr>
      <t xml:space="preserve">, comprometiéndonos con las tareas y los resultados finales de nuestro trabajo
</t>
    </r>
  </si>
  <si>
    <t xml:space="preserve">OBJETIVOS </t>
  </si>
  <si>
    <t xml:space="preserve">(1) Contribuir a mejorar las condiciones de competitividad de los agronegocios dominicanos.
</t>
  </si>
  <si>
    <t>(2) Contribuir a la sustentabilidad económica, social y ambiental de los sistemas agropecuarios y agroindustriales, en línea con la demanda nacional e internacional de sus productos.</t>
  </si>
  <si>
    <t>(3) Contribuir a la mejora de la calidad e inocuidad de los componentes de la dieta de los consumidores.</t>
  </si>
  <si>
    <t>(4) Contribuir a la generación de empleos y de  flujos de ingresos en territorios rurales específicos, promoviendo un uso más e¬ficiente y efectivo de los recursos productivos disponibles a nivel local.</t>
  </si>
  <si>
    <t>(5) Contribuir al desarrollo de un sector productor de energía de fuentes renovables.</t>
  </si>
  <si>
    <t>(6) Impulsar la vinculación inter-institucional dentro y fuera del país para promover un aprovechamiento más efectivo y eficiente de los recursos disponibles y asegurar el acceso y adaptación de los conocimientos y tecnologías “estado del arte” a la realidad y necesidades del país.</t>
  </si>
  <si>
    <t>(7) Adecuar las capacidades y recursos institucionales existentes (organización, recursos humanos, infraestructura y ¬financiamiento) a las oportunidades y requerimientos emergentes de la misión institucional.</t>
  </si>
  <si>
    <t>Ejes Estratégico: E.E. 3.0.&gt; Economía sostenible, integradora y competitiva END</t>
  </si>
  <si>
    <t>Políticas Sectoriales Prioritarias:   E.I. 2.0.&gt; Productividad y competitividad del sector agropecuario y promoción de las agroexportaciones.  O.E. 3.1.&gt; Seguridad alimentaria</t>
  </si>
  <si>
    <t xml:space="preserve">Producto </t>
  </si>
  <si>
    <t>Unidad de Medida</t>
  </si>
  <si>
    <t>Indicador</t>
  </si>
  <si>
    <t>Metas Programadas 2022</t>
  </si>
  <si>
    <t xml:space="preserve">Beneficiarios  </t>
  </si>
  <si>
    <t>Medios de verificación</t>
  </si>
  <si>
    <t>Supuestos</t>
  </si>
  <si>
    <t xml:space="preserve">Responsable o involucrados </t>
  </si>
  <si>
    <t>Resultados Esperados</t>
  </si>
  <si>
    <t>Presupuesto 2022 RD$</t>
  </si>
  <si>
    <t>1er.Trim.</t>
  </si>
  <si>
    <t>2do.Trim.</t>
  </si>
  <si>
    <t>3er.Trim.</t>
  </si>
  <si>
    <t>4to.Trim.</t>
  </si>
  <si>
    <t>Total Meta Física Programada</t>
  </si>
  <si>
    <t>Hombres</t>
  </si>
  <si>
    <t>Mujeres</t>
  </si>
  <si>
    <t>Total Ben.</t>
  </si>
  <si>
    <t>Tecnologías generadas para el manejo agropecuario</t>
  </si>
  <si>
    <t>Número de tecnologías</t>
  </si>
  <si>
    <t>A diciembre 2022, se ha trabajado en el proceso de generación de al menos 10 tecnologías</t>
  </si>
  <si>
    <t>Informe de los proyectos
Memoria del Instituto
Visita de campo</t>
  </si>
  <si>
    <t>No se presentan condiciones climáticas adversas</t>
  </si>
  <si>
    <t>Socorro García, Marisol Morel, César Martínez, José Rafael Rodríguez, Francisco Jiménez, Leocadia Sánchez, Domingo Rengifo, Aridio Pérez, Ramón Hernández, Elpidiio Avilés</t>
  </si>
  <si>
    <r>
      <t>Tecnologías generadas o en proceso de generación para:
-Producción de semilla de papa
-Control de nematodo en banano y tomate</t>
    </r>
    <r>
      <rPr>
        <sz val="12"/>
        <rFont val="Calibri"/>
        <family val="2"/>
      </rPr>
      <t xml:space="preserve">
-Mejoramiento productividad de arroz
-Mejoramiento productividad de papa
-Producción de tomate en inverdadero</t>
    </r>
    <r>
      <rPr>
        <sz val="12"/>
        <rFont val="Times New Roman"/>
        <family val="1"/>
      </rPr>
      <t xml:space="preserve">
-Producción de banano orgánico
-Mejoramiento de la productividad de batata
-Control de la mazorca negra en cacao</t>
    </r>
  </si>
  <si>
    <t>Validación de tecnologías para la producción de hortalizas a campo abierto en Estación Constanza</t>
  </si>
  <si>
    <t>Cantidad de tecnologías</t>
  </si>
  <si>
    <t>Al menos 5 tecnolgías</t>
  </si>
  <si>
    <t>n/a</t>
  </si>
  <si>
    <t>Memoria del Instituto
Visita de campo</t>
  </si>
  <si>
    <t>Condiciones ambientales son favorables</t>
  </si>
  <si>
    <t>José Rafael Rodríguez</t>
  </si>
  <si>
    <t>Validadas tecnologías para la producción ajo, cebolla, papa y apio.</t>
  </si>
  <si>
    <t>Técnicos y productores agropecuarios acceden a servicioes y a tecnologías generadas o validadas por el IDIAF</t>
  </si>
  <si>
    <t>Cantidad de servicios</t>
  </si>
  <si>
    <t>Al menos 700 servicios de análiss brindados</t>
  </si>
  <si>
    <t>Informe del laboratorio</t>
  </si>
  <si>
    <t>Productores y técnicos solicitan los srvicios</t>
  </si>
  <si>
    <t>Socorro García</t>
  </si>
  <si>
    <t>Se espera haber brindado a los productores y técnicos servicios de análisis micológicos, microbiológicos, nematológicos y entomológicos a muestras de suelos y partes vegetales.</t>
  </si>
  <si>
    <t>Personas capacitadas</t>
  </si>
  <si>
    <t>Al menos 200 personas capacitadas</t>
  </si>
  <si>
    <t>Memoria del Instituto
Lista de participantes</t>
  </si>
  <si>
    <t>Rafael Salcedo Belliard</t>
  </si>
  <si>
    <t>Se espera haber difundido entre productores y técnicos las tecnologías generadas por el Instituto, mediante días de campo y giras técnicas a parcelas demostrativas.</t>
  </si>
  <si>
    <t xml:space="preserve">Desarrollo de Investigaciones para el Mejoramiento de la Producción Agropecuaria </t>
  </si>
  <si>
    <t>Tecnologias agropecuarias</t>
  </si>
  <si>
    <t>Numero de tecnologias generadas</t>
  </si>
  <si>
    <t xml:space="preserve">Reportes de resultados de investigación.
Inventario tecnológico. </t>
  </si>
  <si>
    <t>Existe demanda e interes de adopción de tecnologías por los productores y tecnicos del sector</t>
  </si>
  <si>
    <t xml:space="preserve">Gregorio Garcia, Joaquin Caridad, Victor Asencio, Niyra Castillo, Atiles Peguero, Marcos Espino, Jose Choque, MaryCruz Duran, Mabel Rodriguez </t>
  </si>
  <si>
    <t xml:space="preserve">Tecnologias generadas por procesos de investigacion listas a ser transferidas a los productores pecuarios </t>
  </si>
  <si>
    <t>Validación de tecnologías a escala comercial para la producción agropecuaria</t>
  </si>
  <si>
    <t>Validación comercial de tecnologias</t>
  </si>
  <si>
    <t>Cantidad de tecnologias validadas</t>
  </si>
  <si>
    <t xml:space="preserve">Informes mensuales. 
Informe memoria anual 
Resultados de validaciones </t>
  </si>
  <si>
    <t>Las tecnologias validadas son aptas para las condiciones del tropico dominicano</t>
  </si>
  <si>
    <t>Marcos Espino,Atiles Peguero,Alexander Benitez, MaryCruz Duran, Mabel Rodriguez, Jose Santana, Zozimo Montilla, Sonaliz Corniel, Martin Bournigal</t>
  </si>
  <si>
    <t xml:space="preserve">Tecnologias adaptadas y listas a ser transferidas a los productores y pobladores de las areas rurales </t>
  </si>
  <si>
    <t xml:space="preserve"> Transferencia a los Diferentes Usuarios de las Tecnologías y Servicios Tecnológicos Generados o Validados por el IDIAF</t>
  </si>
  <si>
    <t>Eventos o servicios que son transferidos</t>
  </si>
  <si>
    <t>Cantidad de tecnicos y productores beneficiados</t>
  </si>
  <si>
    <r>
      <t xml:space="preserve">Lista de participantes de eventos de capacitacion y TT
</t>
    </r>
    <r>
      <rPr>
        <sz val="12"/>
        <color indexed="8"/>
        <rFont val="Calibri"/>
        <family val="2"/>
      </rPr>
      <t xml:space="preserve">Registros de transferencia de pie de cría </t>
    </r>
  </si>
  <si>
    <t xml:space="preserve">Productores adquieren pie de cria mejorado geneticamente para aumenar su productividad. Prodctores y tecnicos reciben capacitación </t>
  </si>
  <si>
    <t xml:space="preserve">Gregorio Garcia, Joaquin Caridad, Victor Asencio, Niyra Castillo, Atiles Peguero, Marcos Espino, Jose Choque, MaryCruz Duran, Mabel Rodriguez, Alexander Benitez, Jose Santana, Diogenes Castillo, Miguel Reyez, Carlos Escalante, Ramon de la Cruz </t>
  </si>
  <si>
    <t xml:space="preserve">Mejora de las condiciones productivas.
Productores y técnicos de campo capacitados </t>
  </si>
  <si>
    <t>A diciembre 2022, se ha inciado  y finalizado el proceso de generación de al 9 menos  tecnologías</t>
  </si>
  <si>
    <t>Informes, reportes y registros de laboratorio de biologia molecular,Productividad de nueces de coco aumentada en un 20%,Registros de lab de Residuos pesticidas. Memoria del IDIAF. Informes del proyecto,Reportes, videos, imágenes, bases de datos.Ensayos y estadisticas del proyecto.</t>
  </si>
  <si>
    <t>Se obtienen  plantas mutantes o híbridos  de yautia coco. Los productores y técnicos no están dispuestos a involucrarse en las actividades.   Las condiciones de muestreo serán las adecuadas para encontrar a la mayor parte de los organismos de importancia.  .c) Las 12 hortalizas son vendidas en los supermercados de Santo Domingo. d) Los LMRs siguen siendo del interés de los consumidores. Los productores permitirán que tomemos muestras yrealicen  grabaciones en sus fincas. Las condiciones de muestreo serán las adecuadas para encontrar a la mayor parte de los organismos de importancia.Las condiciones ambientales se mantienen adecuadas para la realización de las actividades.Las condiciones ambientales se mantienen adecuadas para la realización de las actividades.Las variedades de pimientos son aceptadas por los consumidores.</t>
  </si>
  <si>
    <r>
      <t xml:space="preserve">Genaro A. Reynoso C. </t>
    </r>
    <r>
      <rPr>
        <i/>
        <sz val="10"/>
        <color indexed="8"/>
        <rFont val="Calibri"/>
        <family val="2"/>
      </rPr>
      <t>Arsenio</t>
    </r>
    <r>
      <rPr>
        <sz val="10"/>
        <color indexed="8"/>
        <rFont val="Calibri"/>
        <family val="2"/>
      </rPr>
      <t xml:space="preserve"> Heredia Severino Juan M. Jiménez,  Ilvy Mejia, Delia Ivelisse Navarro  Anyelo Pegueo Suero. Reina T. Martínez </t>
    </r>
    <r>
      <rPr>
        <sz val="12"/>
        <rFont val="Times New Roman"/>
        <family val="1"/>
      </rPr>
      <t>.María Cuevas
Juan Manuel Jiménez Josefina Tavarez.  Brígido Hierro, Sardis Medrano, Teodoro Clase, Olivier Deheuvels y Colmar Serra, Martin Canals.Maximo Halpay, Rosa Ma.Mendez,, Laura Polanco</t>
    </r>
  </si>
  <si>
    <t xml:space="preserve">a) Analizadas mediante técnicas moleculares las plantas obtenidas de yautía coco (C. esculenta L. Schott).  b) rofundizar el apoyo para mejorar la productividad de las plantaciones existentes, aumentar la tasa de multiplicación y distribución de materiales de plantación de calidad y alentar la inversión de los productores. c)Determinadas las moléculas de residuos de pesticidas en frutas y vegetales para consumo fresco distribuida en las calles de Santo Domingo, al final del proyecto.d)Verificado el nivel de cumplimiento con el reglamento 244-12 sobre LMRs de las 12 frutas y hortalizas vendidas en los mercados de Santo Domingo. Evaluada la eficiencia de al menos dos especies polinizadores  en condiciones de laboratorio y campo. Identificadas al menos tres especies polinizadoras importantes en el cultivo de cacao. Al menos se obtienen dos variedades de las evaluadas promisorias  de pimientos para los mercados nacional e internacional. Obtención de mezclas de sustratos ecoamigables para incremento de la calidad y productividad. Al menos una fórmula de fetilizantes deliberación lenta generada para el año 2022.
</t>
  </si>
  <si>
    <t>Cantidad de tecnologias validada</t>
  </si>
  <si>
    <t xml:space="preserve">Al menos 5 tecnolgías validada </t>
  </si>
  <si>
    <t xml:space="preserve"> informes técnicos del proyecto
Memoria del proyecto
Informe del proyecto</t>
  </si>
  <si>
    <t xml:space="preserve">Los sustratos son aceptados y usados por los productores de pimientos morron. Obtención de mezclas de sustratos ecoamigables para incremento de la calidad y productividad en pimiento Morron </t>
  </si>
  <si>
    <t>Ilvy G. Mejia</t>
  </si>
  <si>
    <t>validado el protocolo de multiplicación in vitro  a partir de callos de cocos. Validada los diferentes sustratos y variedades de aji morron.</t>
  </si>
  <si>
    <t>Al menos  600 servicios de análisis de muestra  brindados</t>
  </si>
  <si>
    <t>Estadisticas del laboratorio</t>
  </si>
  <si>
    <t>Instalacion de Espectrofometro de absorción atomica y contratación de personal.  Solicitud de analisis de muestras</t>
  </si>
  <si>
    <t>Melvin Mejia, Teresa Martinez, Maximo Halpay, Rosa Ma.Mendez, Lucia Siverio,Daysi Hernadez, Teofila Reinoso, Mileida Ferreira, Anyelina Viloria, Sardis Medrano.Juan Thoma CamejoIris Marcano, Laura Polanco.. Arsenio Heredia, Miguel Angel  Acosta.</t>
  </si>
  <si>
    <t>600 muestras analizadas y resultados de agua, suelos y foliares. 150 certificaciones de analisis de residuos de pesticidas,  333 muestra analizadas en los laboratorios de proteccion vegetal</t>
  </si>
  <si>
    <t xml:space="preserve">Al menos  45  personas capacitadas </t>
  </si>
  <si>
    <t xml:space="preserve">Listado de participantes y fotos </t>
  </si>
  <si>
    <t xml:space="preserve">Personal de los laboratorios receptivos a recibir la capacitación. </t>
  </si>
  <si>
    <t>M Cuevas / A. Heredia. Eduardo Fulcar y Reina Teresa Martinez/Ilvy Mejia</t>
  </si>
  <si>
    <t>Al menos 20 tecnicos capacitados personas actualizadas en otros requerimientos de la norma ISO/IEC/17025. 25 tecnicos y productores capacitados en MIP en el cultivo de coco y técnicas para el endurecimiento de plántulas provenientes de cultivo in vitro</t>
  </si>
  <si>
    <t>Establecimiento y mantenimiento de bancos de germoplasma en cultivos</t>
  </si>
  <si>
    <t>Cantidad de bancos de germoplasma mantenido</t>
  </si>
  <si>
    <t>Al menos 7 genotipos  de  batata saneados y establecido in vitro.</t>
  </si>
  <si>
    <t>Investigador prooyecto Kopia _Batat</t>
  </si>
  <si>
    <t>Comunicación de entrega de los materiales de batata al investigador del proyecto.</t>
  </si>
  <si>
    <t>Baja contaminacion del material producido en proceso de multiplicacion . Disponibilidad de la variedades.</t>
  </si>
  <si>
    <t>Genaro Reynoso, Ilvy mejiay delia navarro</t>
  </si>
  <si>
    <t>Saneadas 7 variedades de batata  y establecida en un banco de germoplasma en laboratorio con tecnica retarda</t>
  </si>
  <si>
    <t>Al menos  12 genotipos  de  yuca saneado y establecidos in vitro</t>
  </si>
  <si>
    <t>Investigadores de yuca_Idiaf</t>
  </si>
  <si>
    <t>Banco de germoplasma de yuca establecidos en el laboratorio</t>
  </si>
  <si>
    <t>12 variedades de yuca introducidas y establecidas en laboratoriobajo tecnica de crecimento- retardado.  Establecimiento de 12 variedades de yuca 6 de consumo fresco y 6 de uso industrial</t>
  </si>
  <si>
    <t>Produccion de material vegetativo para siembra de productos agrícolas.</t>
  </si>
  <si>
    <t>Cantidad de material vegetal producido</t>
  </si>
  <si>
    <t>Al menos 30,000 plantulas producidas  in vitro para siembra de 5 variedaes de  papa.</t>
  </si>
  <si>
    <t>Productores de papa de constanza</t>
  </si>
  <si>
    <t xml:space="preserve">Baja contaminacion del material producido en proceso de multiplicacion. </t>
  </si>
  <si>
    <t>Saneada 5 variedades de papas para producion de vitro plantulas de papa para la producion de semillas</t>
  </si>
  <si>
    <r>
      <t>A diciembre 2022, se ha trabajado en el proceso de generación de al menos 9</t>
    </r>
    <r>
      <rPr>
        <sz val="12"/>
        <color indexed="10"/>
        <rFont val="Times New Roman"/>
        <family val="1"/>
      </rPr>
      <t xml:space="preserve"> </t>
    </r>
    <r>
      <rPr>
        <sz val="12"/>
        <rFont val="Times New Roman"/>
        <family val="1"/>
      </rPr>
      <t>tecnologías</t>
    </r>
  </si>
  <si>
    <t xml:space="preserve">Informes.              Semillas de líneas avanzadas  en bancos de germoplasma.  Registro de germplasma.       Cultivos sembrados   en campo.             Fotos.                     Tesis de grado impresas.    </t>
  </si>
  <si>
    <t>No se presentan condiciones meteorológicas adversas</t>
  </si>
  <si>
    <t xml:space="preserve">Dra. Graciela Godoy de    Lutz                              Juan Arias               Víctor Landa                   Bernardo Mateo  Fernando Oviedo      Juan Cedano                 Dr. Andreas Colmar Serra
Cándida Milady Batista   Salomón Sosa         Danna de la Rosa Mileida Ferreira    Ramón Celado            Jhovanny Medina Josefina Vólquez      Anyelina Viloria          Julio Nin                       Ana Mateo             Martín Frías               Juan Sánchez    </t>
  </si>
  <si>
    <r>
      <t>Tecnologías generadas o en proceso de generación para:
-Selección de material genético de habichuela, guandul y mango
-Selección de método de riego para el cultivo de habichuela</t>
    </r>
    <r>
      <rPr>
        <sz val="12"/>
        <rFont val="Calibri"/>
        <family val="2"/>
      </rPr>
      <t xml:space="preserve">
-Producción de plantas de mango con doble injertía
-Identificación de plagas y enfermedades en mango
-Producción de mango en alta densidad</t>
    </r>
    <r>
      <rPr>
        <sz val="12"/>
        <rFont val="Times New Roman"/>
        <family val="1"/>
      </rPr>
      <t xml:space="preserve">
</t>
    </r>
  </si>
  <si>
    <t>Validación de tecnologías para la producción de cultivos en el Centro Sur</t>
  </si>
  <si>
    <t>A diciembre 2022 se han validado al menos 17 tecnolgías</t>
  </si>
  <si>
    <t>Informes, imágenes, lotes de producción de cultivos de mango, plátano, banano, yuca, maíz y hortalizas en campo; cultivo de pimiento morrón en ambiente protegido; lotes de producción de semilla de habichuela y guandul en campo; plantas de limón persa libres de HLB creciendo en túneles, y plantas de frutales creciendo en vivero; alevines desarrollando en estanques y, ovinos y caprinos en potreros.</t>
  </si>
  <si>
    <t>Bernardo Mateo       Juan A. Cueto            Juan Cedano              Daví Mateo       Radhamés Medina   Salomón Sosa      Alberto Pérez    Francisco Ceballos   Roque Batle         Zózimo Montilla       José Santana</t>
  </si>
  <si>
    <t>Validadas tecnologías para la producción de mango, plátano, banano, yuca, maíz y hortalizas; pimiento morrón en ambiente protegido, produccción de semilla de habichuela y guandul; plantas injertas de limón persa en túneles, e injertadas de frutales en vivero; producción de alevines, ovinos y caprinos.</t>
  </si>
  <si>
    <t>Al menos 70 servicios de análisis de laboratorio brindados</t>
  </si>
  <si>
    <t xml:space="preserve">Registro de servicios </t>
  </si>
  <si>
    <t>Participación activa de productores miembros del Comité Agropecuario Unitario</t>
  </si>
  <si>
    <t>Dra. Graciela Godoy de Lutz</t>
  </si>
  <si>
    <t>Identificación de problemas fitosanitarios que afectan a los productores</t>
  </si>
  <si>
    <r>
      <rPr>
        <sz val="12"/>
        <rFont val="Times New Roman"/>
        <family val="1"/>
      </rPr>
      <t>Al menos 914</t>
    </r>
    <r>
      <rPr>
        <sz val="12"/>
        <color indexed="10"/>
        <rFont val="Times New Roman"/>
        <family val="1"/>
      </rPr>
      <t xml:space="preserve"> </t>
    </r>
    <r>
      <rPr>
        <sz val="12"/>
        <rFont val="Times New Roman"/>
        <family val="1"/>
      </rPr>
      <t>personas capacitadas</t>
    </r>
  </si>
  <si>
    <t>Informes, lista de  participación, imágenes,, pasajes aéreos, fotos.</t>
  </si>
  <si>
    <t>Productores y técnicos solicitan los servicios</t>
  </si>
  <si>
    <t xml:space="preserve">Dra. Graciela Godoy de Lutz                         Cándida Milady Batista Julio Nin                Nicolás Méndez   </t>
  </si>
  <si>
    <t>Se espera haber difundido entre productores y técnicos las tecnologías generadas por el IDIAF, mediante días de campo y giras técnicas a parcelas demostrativas.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</si>
</sst>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 _€_-;\-* #,##0\ _€_-;_-* &quot;-&quot;??\ _€_-;_-@_-"/>
    <numFmt numFmtId="166" formatCode="_-* #,##0.00_-;\-* #,##0.00_-;_-* &quot;-&quot;??_-;_-@_-"/>
    <numFmt numFmtId="167" formatCode="_-&quot;RD$&quot;* #,##0.00_-;\-&quot;RD$&quot;* #,##0.00_-;_-&quot;RD$&quot;* &quot;-&quot;??_-;_-@_-"/>
  </numFmts>
  <fonts count="37" x14ac:knownFonts="1">
    <font>
      <sz val="11"/>
      <color theme="1"/>
      <name val="Calibri"/>
      <family val="2"/>
      <scheme val="minor"/>
    </font>
    <font>
      <sz val="11"/>
      <color theme="1"/>
      <name val="Calibri"/>
      <family val="2"/>
      <scheme val="minor"/>
    </font>
    <font>
      <sz val="11"/>
      <color rgb="FF000000"/>
      <name val="Calibri"/>
      <family val="2"/>
    </font>
    <font>
      <b/>
      <sz val="16"/>
      <color theme="1"/>
      <name val="Arial"/>
      <family val="2"/>
    </font>
    <font>
      <b/>
      <sz val="16"/>
      <color theme="0"/>
      <name val="Arial"/>
      <family val="2"/>
    </font>
    <font>
      <i/>
      <sz val="14"/>
      <color theme="1"/>
      <name val="Arial"/>
      <family val="2"/>
    </font>
    <font>
      <i/>
      <sz val="14"/>
      <color rgb="FFFF0000"/>
      <name val="Arial"/>
      <family val="2"/>
    </font>
    <font>
      <sz val="11"/>
      <name val="Arial"/>
      <family val="2"/>
    </font>
    <font>
      <b/>
      <sz val="11"/>
      <name val="Arial"/>
      <family val="2"/>
    </font>
    <font>
      <sz val="10"/>
      <name val="Arial"/>
      <family val="2"/>
    </font>
    <font>
      <b/>
      <i/>
      <sz val="11"/>
      <name val="Arial"/>
      <family val="2"/>
    </font>
    <font>
      <b/>
      <u/>
      <sz val="11"/>
      <name val="Arial"/>
      <family val="2"/>
    </font>
    <font>
      <b/>
      <u/>
      <sz val="10"/>
      <name val="Arial"/>
      <family val="2"/>
    </font>
    <font>
      <b/>
      <sz val="10"/>
      <name val="Arial"/>
      <family val="2"/>
    </font>
    <font>
      <b/>
      <i/>
      <sz val="10"/>
      <name val="Arial"/>
      <family val="2"/>
    </font>
    <font>
      <sz val="35"/>
      <color rgb="FF000000"/>
      <name val="Arial"/>
      <family val="2"/>
    </font>
    <font>
      <sz val="10"/>
      <color rgb="FF000000"/>
      <name val="Arial"/>
      <family val="2"/>
    </font>
    <font>
      <b/>
      <sz val="14"/>
      <name val="Times New Roman"/>
      <family val="1"/>
    </font>
    <font>
      <sz val="11"/>
      <name val="Calibri"/>
      <family val="2"/>
      <scheme val="minor"/>
    </font>
    <font>
      <b/>
      <sz val="14"/>
      <color theme="1"/>
      <name val="Times New Roman"/>
      <family val="1"/>
    </font>
    <font>
      <b/>
      <sz val="11"/>
      <color theme="1"/>
      <name val="Times New Roman"/>
      <family val="1"/>
    </font>
    <font>
      <b/>
      <sz val="12"/>
      <color theme="1"/>
      <name val="Times New Roman"/>
      <family val="1"/>
    </font>
    <font>
      <sz val="12"/>
      <name val="Times New Roman"/>
      <family val="1"/>
    </font>
    <font>
      <sz val="12"/>
      <color theme="1"/>
      <name val="Calibri"/>
      <family val="2"/>
      <scheme val="minor"/>
    </font>
    <font>
      <sz val="12"/>
      <name val="Calibri"/>
      <family val="2"/>
    </font>
    <font>
      <sz val="12"/>
      <color theme="1"/>
      <name val="Times New Roman"/>
      <family val="1"/>
    </font>
    <font>
      <sz val="12"/>
      <color indexed="8"/>
      <name val="Calibri"/>
      <family val="2"/>
    </font>
    <font>
      <i/>
      <sz val="10"/>
      <color indexed="8"/>
      <name val="Calibri"/>
      <family val="2"/>
    </font>
    <font>
      <sz val="10"/>
      <color indexed="8"/>
      <name val="Calibri"/>
      <family val="2"/>
    </font>
    <font>
      <sz val="10"/>
      <color theme="1"/>
      <name val="Calibri"/>
      <family val="2"/>
      <scheme val="minor"/>
    </font>
    <font>
      <sz val="11"/>
      <color theme="1"/>
      <name val="Calibri"/>
      <family val="2"/>
    </font>
    <font>
      <sz val="11"/>
      <name val="Times New Roman"/>
      <family val="1"/>
    </font>
    <font>
      <sz val="10"/>
      <color theme="1"/>
      <name val="Calibri"/>
      <family val="2"/>
    </font>
    <font>
      <sz val="12"/>
      <color indexed="10"/>
      <name val="Times New Roman"/>
      <family val="1"/>
    </font>
    <font>
      <sz val="14"/>
      <name val="Times New Roman"/>
      <family val="1"/>
    </font>
    <font>
      <sz val="12"/>
      <color rgb="FFFF0000"/>
      <name val="Times New Roman"/>
      <family val="1"/>
    </font>
    <font>
      <sz val="10"/>
      <color indexed="8"/>
      <name val="Arial"/>
      <family val="2"/>
    </font>
  </fonts>
  <fills count="8">
    <fill>
      <patternFill patternType="none"/>
    </fill>
    <fill>
      <patternFill patternType="gray125"/>
    </fill>
    <fill>
      <patternFill patternType="solid">
        <fgColor theme="0"/>
        <bgColor indexed="64"/>
      </patternFill>
    </fill>
    <fill>
      <patternFill patternType="solid">
        <fgColor theme="0"/>
        <bgColor rgb="FFC0C0C0"/>
      </patternFill>
    </fill>
    <fill>
      <patternFill patternType="solid">
        <fgColor theme="0"/>
        <bgColor rgb="FFFFFFFF"/>
      </patternFill>
    </fill>
    <fill>
      <patternFill patternType="solid">
        <fgColor rgb="FFC2D69B"/>
        <bgColor indexed="64"/>
      </patternFill>
    </fill>
    <fill>
      <patternFill patternType="solid">
        <fgColor theme="4" tint="0.59999389629810485"/>
        <bgColor indexed="64"/>
      </patternFill>
    </fill>
    <fill>
      <patternFill patternType="solid">
        <fgColor rgb="FF00B0F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rgb="FF000000"/>
      </left>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style="medium">
        <color indexed="64"/>
      </right>
      <top style="medium">
        <color rgb="FF000000"/>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31">
    <xf numFmtId="0" fontId="0" fillId="0" borderId="0"/>
    <xf numFmtId="164" fontId="1" fillId="0" borderId="0" applyFont="0" applyFill="0" applyBorder="0" applyAlignment="0" applyProtection="0"/>
    <xf numFmtId="0" fontId="2" fillId="0" borderId="0"/>
    <xf numFmtId="164" fontId="1"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9" fillId="0" borderId="0"/>
    <xf numFmtId="0" fontId="9" fillId="0" borderId="0"/>
    <xf numFmtId="0" fontId="2" fillId="0" borderId="0"/>
    <xf numFmtId="0" fontId="16" fillId="0" borderId="0" applyNumberFormat="0" applyFont="0" applyBorder="0" applyProtection="0"/>
    <xf numFmtId="0" fontId="9" fillId="0" borderId="0"/>
    <xf numFmtId="0" fontId="36" fillId="0" borderId="0" applyNumberFormat="0" applyFont="0" applyBorder="0" applyProtection="0"/>
    <xf numFmtId="0" fontId="36" fillId="0" borderId="0" applyNumberFormat="0" applyFont="0" applyBorder="0" applyProtection="0"/>
    <xf numFmtId="0" fontId="16" fillId="0" borderId="0"/>
    <xf numFmtId="0" fontId="9" fillId="0" borderId="0"/>
    <xf numFmtId="0" fontId="2" fillId="0" borderId="0"/>
    <xf numFmtId="0" fontId="1" fillId="0" borderId="0"/>
    <xf numFmtId="0" fontId="2" fillId="0" borderId="0"/>
    <xf numFmtId="9" fontId="1"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cellStyleXfs>
  <cellXfs count="138">
    <xf numFmtId="0" fontId="0" fillId="0" borderId="0" xfId="0"/>
    <xf numFmtId="0" fontId="3" fillId="2" borderId="0" xfId="2" applyFont="1" applyFill="1" applyBorder="1" applyAlignment="1">
      <alignment horizontal="center"/>
    </xf>
    <xf numFmtId="0" fontId="4" fillId="2" borderId="0" xfId="2" applyFont="1" applyFill="1" applyBorder="1" applyAlignment="1">
      <alignment horizontal="center"/>
    </xf>
    <xf numFmtId="0" fontId="0" fillId="0" borderId="0" xfId="0" applyBorder="1"/>
    <xf numFmtId="0" fontId="5" fillId="2" borderId="0" xfId="2" applyFont="1" applyFill="1" applyBorder="1" applyAlignment="1">
      <alignment horizontal="center" vertical="top"/>
    </xf>
    <xf numFmtId="0" fontId="6" fillId="2" borderId="0" xfId="2" applyFont="1" applyFill="1" applyBorder="1" applyAlignment="1">
      <alignment horizontal="center" vertical="top"/>
    </xf>
    <xf numFmtId="0" fontId="7" fillId="2" borderId="0" xfId="2" applyFont="1" applyFill="1" applyBorder="1" applyAlignment="1">
      <alignment vertical="top" wrapText="1"/>
    </xf>
    <xf numFmtId="0" fontId="7" fillId="2" borderId="1" xfId="2" applyFont="1" applyFill="1" applyBorder="1" applyAlignment="1">
      <alignment horizontal="left" vertical="top" wrapText="1"/>
    </xf>
    <xf numFmtId="0" fontId="7" fillId="2" borderId="2" xfId="2" applyFont="1" applyFill="1" applyBorder="1" applyAlignment="1">
      <alignment horizontal="left" vertical="top"/>
    </xf>
    <xf numFmtId="0" fontId="7" fillId="2" borderId="3" xfId="2" applyFont="1" applyFill="1" applyBorder="1" applyAlignment="1">
      <alignment horizontal="left" vertical="top"/>
    </xf>
    <xf numFmtId="49" fontId="9" fillId="2" borderId="0" xfId="2" applyNumberFormat="1" applyFont="1" applyFill="1" applyBorder="1" applyAlignment="1">
      <alignment horizontal="center" vertical="top"/>
    </xf>
    <xf numFmtId="0" fontId="7" fillId="2" borderId="2" xfId="2" applyFont="1" applyFill="1" applyBorder="1" applyAlignment="1">
      <alignment horizontal="left" vertical="top" wrapText="1"/>
    </xf>
    <xf numFmtId="0" fontId="7" fillId="2" borderId="3" xfId="2" applyFont="1" applyFill="1" applyBorder="1" applyAlignment="1">
      <alignment horizontal="left" vertical="top" wrapText="1"/>
    </xf>
    <xf numFmtId="0" fontId="8" fillId="2" borderId="0" xfId="2" applyFont="1" applyFill="1" applyBorder="1" applyAlignment="1">
      <alignment vertical="top" wrapText="1"/>
    </xf>
    <xf numFmtId="0" fontId="8" fillId="2" borderId="1" xfId="2" applyFont="1" applyFill="1" applyBorder="1" applyAlignment="1">
      <alignment horizontal="left" vertical="top" wrapText="1"/>
    </xf>
    <xf numFmtId="0" fontId="8" fillId="2" borderId="2" xfId="2" applyFont="1" applyFill="1" applyBorder="1" applyAlignment="1">
      <alignment horizontal="left" vertical="top"/>
    </xf>
    <xf numFmtId="0" fontId="8" fillId="2" borderId="3" xfId="2" applyFont="1" applyFill="1" applyBorder="1" applyAlignment="1">
      <alignment horizontal="left" vertical="top"/>
    </xf>
    <xf numFmtId="0" fontId="8" fillId="3" borderId="0" xfId="2" applyFont="1" applyFill="1" applyBorder="1" applyAlignment="1">
      <alignment vertical="top" wrapText="1"/>
    </xf>
    <xf numFmtId="0" fontId="8" fillId="3" borderId="1" xfId="2" applyFont="1" applyFill="1" applyBorder="1" applyAlignment="1">
      <alignment horizontal="left" vertical="top" wrapText="1"/>
    </xf>
    <xf numFmtId="0" fontId="11" fillId="3" borderId="2" xfId="2" applyFont="1" applyFill="1" applyBorder="1" applyAlignment="1">
      <alignment horizontal="left" vertical="top"/>
    </xf>
    <xf numFmtId="0" fontId="11" fillId="3" borderId="3" xfId="2" applyFont="1" applyFill="1" applyBorder="1" applyAlignment="1">
      <alignment horizontal="left" vertical="top"/>
    </xf>
    <xf numFmtId="0" fontId="12" fillId="3" borderId="0" xfId="2" applyFont="1" applyFill="1" applyBorder="1" applyAlignment="1">
      <alignment vertical="top"/>
    </xf>
    <xf numFmtId="0" fontId="9" fillId="2" borderId="0" xfId="2" applyFont="1" applyFill="1" applyBorder="1" applyAlignment="1">
      <alignment vertical="top" wrapText="1"/>
    </xf>
    <xf numFmtId="0" fontId="9" fillId="2" borderId="1" xfId="2" applyFont="1" applyFill="1" applyBorder="1" applyAlignment="1">
      <alignment horizontal="left" vertical="top" wrapText="1"/>
    </xf>
    <xf numFmtId="0" fontId="9" fillId="2" borderId="2" xfId="2" applyFont="1" applyFill="1" applyBorder="1" applyAlignment="1">
      <alignment horizontal="left" vertical="top" wrapText="1"/>
    </xf>
    <xf numFmtId="0" fontId="9" fillId="2" borderId="3" xfId="2" applyFont="1" applyFill="1" applyBorder="1" applyAlignment="1">
      <alignment horizontal="left" vertical="top" wrapText="1"/>
    </xf>
    <xf numFmtId="49" fontId="12" fillId="4" borderId="0" xfId="2" applyNumberFormat="1" applyFont="1" applyFill="1" applyBorder="1" applyAlignment="1">
      <alignment vertical="center"/>
    </xf>
    <xf numFmtId="49" fontId="9" fillId="2" borderId="0" xfId="2" applyNumberFormat="1" applyFont="1" applyFill="1" applyBorder="1" applyAlignment="1">
      <alignment horizontal="center" vertical="top" wrapText="1"/>
    </xf>
    <xf numFmtId="0" fontId="9" fillId="2" borderId="0" xfId="2" applyFont="1" applyFill="1" applyBorder="1" applyAlignment="1">
      <alignment horizontal="center" vertical="top" wrapText="1"/>
    </xf>
    <xf numFmtId="0" fontId="9" fillId="2" borderId="0" xfId="2" applyFont="1" applyFill="1" applyBorder="1" applyAlignment="1">
      <alignment horizontal="justify" vertical="top" wrapText="1"/>
    </xf>
    <xf numFmtId="49" fontId="9" fillId="2" borderId="0" xfId="2" applyNumberFormat="1" applyFont="1" applyFill="1" applyBorder="1" applyAlignment="1">
      <alignment horizontal="justify" vertical="top" wrapText="1"/>
    </xf>
    <xf numFmtId="0" fontId="12" fillId="2" borderId="4" xfId="2" applyFont="1" applyFill="1" applyBorder="1" applyAlignment="1">
      <alignment horizontal="center" vertical="top" wrapText="1"/>
    </xf>
    <xf numFmtId="0" fontId="15" fillId="2" borderId="0" xfId="2" applyFont="1" applyFill="1" applyAlignment="1">
      <alignment horizontal="justify"/>
    </xf>
    <xf numFmtId="0" fontId="9" fillId="2" borderId="0" xfId="2" applyFont="1" applyFill="1" applyBorder="1" applyAlignment="1">
      <alignment horizontal="center" vertical="top" wrapText="1"/>
    </xf>
    <xf numFmtId="0" fontId="9" fillId="2" borderId="0" xfId="2" applyNumberFormat="1" applyFont="1" applyFill="1" applyBorder="1" applyAlignment="1">
      <alignment horizontal="justify" vertical="top" wrapText="1"/>
    </xf>
    <xf numFmtId="49" fontId="9" fillId="2" borderId="0" xfId="2" applyNumberFormat="1" applyFont="1" applyFill="1" applyBorder="1" applyAlignment="1">
      <alignment horizontal="justify" vertical="top"/>
    </xf>
    <xf numFmtId="0" fontId="9" fillId="0" borderId="1"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3" xfId="2" applyFont="1" applyFill="1" applyBorder="1" applyAlignment="1">
      <alignment horizontal="left" vertical="center" wrapText="1"/>
    </xf>
    <xf numFmtId="0" fontId="12" fillId="2" borderId="0" xfId="2" applyFont="1" applyFill="1" applyBorder="1" applyAlignment="1">
      <alignment horizontal="justify" vertical="top"/>
    </xf>
    <xf numFmtId="0" fontId="16" fillId="2" borderId="1" xfId="2" applyFont="1" applyFill="1" applyBorder="1" applyAlignment="1">
      <alignment horizontal="left" wrapText="1"/>
    </xf>
    <xf numFmtId="0" fontId="16" fillId="2" borderId="2" xfId="2" applyFont="1" applyFill="1" applyBorder="1" applyAlignment="1">
      <alignment horizontal="left" wrapText="1"/>
    </xf>
    <xf numFmtId="0" fontId="16" fillId="2" borderId="3" xfId="2" applyFont="1" applyFill="1" applyBorder="1" applyAlignment="1">
      <alignment horizontal="left" wrapText="1"/>
    </xf>
    <xf numFmtId="0" fontId="9" fillId="0" borderId="0" xfId="2" applyFont="1" applyFill="1" applyBorder="1" applyAlignment="1">
      <alignment horizontal="center" vertical="top" wrapText="1"/>
    </xf>
    <xf numFmtId="0" fontId="15" fillId="2" borderId="0" xfId="2" applyFont="1" applyFill="1" applyBorder="1" applyAlignment="1">
      <alignment horizontal="justify"/>
    </xf>
    <xf numFmtId="49" fontId="9" fillId="4" borderId="0" xfId="2" applyNumberFormat="1" applyFont="1" applyFill="1" applyBorder="1" applyAlignment="1">
      <alignment horizontal="justify" vertical="top"/>
    </xf>
    <xf numFmtId="0" fontId="9" fillId="0" borderId="1" xfId="2" applyFont="1" applyFill="1" applyBorder="1" applyAlignment="1">
      <alignment horizontal="left" vertical="top" wrapText="1"/>
    </xf>
    <xf numFmtId="0" fontId="9" fillId="0" borderId="2" xfId="2" applyFont="1" applyFill="1" applyBorder="1" applyAlignment="1">
      <alignment horizontal="left" vertical="top" wrapText="1"/>
    </xf>
    <xf numFmtId="0" fontId="9" fillId="0" borderId="3" xfId="2" applyFont="1" applyFill="1" applyBorder="1" applyAlignment="1">
      <alignment horizontal="left" vertical="top" wrapText="1"/>
    </xf>
    <xf numFmtId="0" fontId="16" fillId="2" borderId="0" xfId="2" applyFont="1" applyFill="1" applyAlignment="1">
      <alignment horizontal="justify"/>
    </xf>
    <xf numFmtId="0" fontId="9" fillId="0" borderId="0" xfId="2" applyFont="1" applyFill="1" applyBorder="1" applyAlignment="1">
      <alignment vertical="top" wrapText="1"/>
    </xf>
    <xf numFmtId="0" fontId="13" fillId="2" borderId="0" xfId="2" applyFont="1" applyFill="1" applyBorder="1" applyAlignment="1">
      <alignment horizontal="justify" vertical="top"/>
    </xf>
    <xf numFmtId="0" fontId="17" fillId="0" borderId="5" xfId="0" applyFont="1" applyBorder="1" applyAlignment="1">
      <alignment vertical="top" wrapText="1"/>
    </xf>
    <xf numFmtId="0" fontId="17" fillId="0" borderId="6"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0" borderId="9" xfId="0" applyFont="1" applyBorder="1" applyAlignment="1">
      <alignment vertical="top" wrapText="1"/>
    </xf>
    <xf numFmtId="0" fontId="17" fillId="0" borderId="10" xfId="0" applyFont="1" applyBorder="1" applyAlignment="1">
      <alignment vertical="top" wrapText="1"/>
    </xf>
    <xf numFmtId="0" fontId="17" fillId="0" borderId="5" xfId="0" applyFont="1" applyBorder="1" applyAlignment="1">
      <alignment vertical="center" wrapText="1"/>
    </xf>
    <xf numFmtId="0" fontId="18" fillId="0" borderId="6" xfId="0" applyFont="1" applyBorder="1" applyAlignment="1">
      <alignment vertical="center"/>
    </xf>
    <xf numFmtId="0" fontId="18" fillId="0" borderId="7" xfId="0" applyFont="1" applyBorder="1" applyAlignment="1">
      <alignment vertical="center"/>
    </xf>
    <xf numFmtId="0" fontId="18" fillId="0" borderId="11" xfId="0" applyFont="1" applyBorder="1" applyAlignment="1">
      <alignment vertical="center"/>
    </xf>
    <xf numFmtId="0" fontId="18" fillId="0" borderId="0" xfId="0" applyFont="1" applyAlignment="1">
      <alignment vertical="center"/>
    </xf>
    <xf numFmtId="0" fontId="18" fillId="0" borderId="12" xfId="0" applyFont="1" applyBorder="1" applyAlignment="1">
      <alignment vertical="center"/>
    </xf>
    <xf numFmtId="0" fontId="19" fillId="5" borderId="13"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19" fillId="5" borderId="19" xfId="0" applyFont="1" applyFill="1" applyBorder="1" applyAlignment="1">
      <alignment horizontal="center" vertical="center"/>
    </xf>
    <xf numFmtId="0" fontId="19" fillId="5" borderId="20" xfId="0" applyFont="1" applyFill="1" applyBorder="1" applyAlignment="1">
      <alignment horizontal="center" vertical="center"/>
    </xf>
    <xf numFmtId="0" fontId="19" fillId="5" borderId="21" xfId="0" applyFont="1" applyFill="1" applyBorder="1" applyAlignment="1">
      <alignment horizontal="center" vertical="center"/>
    </xf>
    <xf numFmtId="0" fontId="19" fillId="5" borderId="22" xfId="0" applyFont="1" applyFill="1" applyBorder="1" applyAlignment="1">
      <alignment horizontal="center" vertical="center" wrapText="1"/>
    </xf>
    <xf numFmtId="0" fontId="19" fillId="5" borderId="22" xfId="0" applyFont="1" applyFill="1" applyBorder="1" applyAlignment="1">
      <alignment horizontal="center" vertical="center"/>
    </xf>
    <xf numFmtId="0" fontId="19" fillId="5" borderId="23"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20" fillId="6" borderId="15" xfId="0" applyFont="1" applyFill="1" applyBorder="1" applyAlignment="1">
      <alignment vertical="center" wrapText="1"/>
    </xf>
    <xf numFmtId="0" fontId="20" fillId="6" borderId="15" xfId="0" applyFont="1" applyFill="1" applyBorder="1" applyAlignment="1">
      <alignment horizontal="center" vertical="center" wrapText="1"/>
    </xf>
    <xf numFmtId="0" fontId="19" fillId="5" borderId="25" xfId="0" applyFont="1" applyFill="1" applyBorder="1" applyAlignment="1">
      <alignment horizontal="center" vertical="center"/>
    </xf>
    <xf numFmtId="0" fontId="19" fillId="5" borderId="24" xfId="0" applyFont="1" applyFill="1" applyBorder="1" applyAlignment="1">
      <alignment horizontal="center" vertical="center"/>
    </xf>
    <xf numFmtId="0" fontId="20" fillId="6" borderId="24" xfId="0" applyFont="1" applyFill="1" applyBorder="1" applyAlignment="1">
      <alignment vertical="center" wrapText="1"/>
    </xf>
    <xf numFmtId="0" fontId="20" fillId="6" borderId="24" xfId="0" applyFont="1" applyFill="1" applyBorder="1" applyAlignment="1">
      <alignment horizontal="center" vertical="center" wrapText="1"/>
    </xf>
    <xf numFmtId="0" fontId="19" fillId="5" borderId="24" xfId="0" applyFont="1" applyFill="1" applyBorder="1" applyAlignment="1">
      <alignment horizontal="center" vertical="center"/>
    </xf>
    <xf numFmtId="0" fontId="19" fillId="5" borderId="26"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21" fillId="0" borderId="1" xfId="0" applyFont="1" applyFill="1" applyBorder="1" applyAlignment="1">
      <alignment vertical="center"/>
    </xf>
    <xf numFmtId="0" fontId="21" fillId="0" borderId="2" xfId="0" applyFont="1" applyFill="1" applyBorder="1" applyAlignment="1">
      <alignment vertical="center"/>
    </xf>
    <xf numFmtId="0" fontId="21" fillId="0" borderId="3" xfId="0" applyFont="1" applyFill="1" applyBorder="1" applyAlignment="1">
      <alignment vertical="center"/>
    </xf>
    <xf numFmtId="0" fontId="0" fillId="0" borderId="29" xfId="0" applyFill="1" applyBorder="1"/>
    <xf numFmtId="0" fontId="0" fillId="0" borderId="0" xfId="0" applyAlignment="1">
      <alignment vertical="center"/>
    </xf>
    <xf numFmtId="0" fontId="22" fillId="7" borderId="30" xfId="0" applyFont="1" applyFill="1" applyBorder="1" applyAlignment="1">
      <alignment vertical="center" wrapText="1"/>
    </xf>
    <xf numFmtId="0" fontId="22" fillId="0" borderId="30" xfId="0" applyFont="1" applyBorder="1" applyAlignment="1">
      <alignment vertical="center" wrapText="1"/>
    </xf>
    <xf numFmtId="0" fontId="22" fillId="0" borderId="30" xfId="0" applyFont="1" applyBorder="1" applyAlignment="1">
      <alignment horizontal="center" vertical="center"/>
    </xf>
    <xf numFmtId="0" fontId="22" fillId="0" borderId="30" xfId="0" applyFont="1" applyBorder="1" applyAlignment="1">
      <alignment horizontal="center" vertical="center" wrapText="1"/>
    </xf>
    <xf numFmtId="0" fontId="23" fillId="0" borderId="26" xfId="0" applyFont="1" applyBorder="1" applyAlignment="1">
      <alignment vertical="center" wrapText="1"/>
    </xf>
    <xf numFmtId="165" fontId="22" fillId="0" borderId="30" xfId="1" applyNumberFormat="1" applyFont="1" applyBorder="1" applyAlignment="1">
      <alignment vertical="center"/>
    </xf>
    <xf numFmtId="0" fontId="22" fillId="7" borderId="31" xfId="0" applyFont="1" applyFill="1" applyBorder="1" applyAlignment="1">
      <alignment horizontal="left" vertical="center" wrapText="1"/>
    </xf>
    <xf numFmtId="0" fontId="22" fillId="0" borderId="30" xfId="0" applyFont="1" applyFill="1" applyBorder="1" applyAlignment="1">
      <alignment vertical="center" wrapText="1"/>
    </xf>
    <xf numFmtId="0" fontId="22" fillId="0" borderId="30" xfId="0" applyFont="1" applyFill="1" applyBorder="1" applyAlignment="1">
      <alignment horizontal="center" vertical="center"/>
    </xf>
    <xf numFmtId="0" fontId="22" fillId="0" borderId="30" xfId="0" applyFont="1" applyFill="1" applyBorder="1" applyAlignment="1">
      <alignment horizontal="center" vertical="center" wrapText="1"/>
    </xf>
    <xf numFmtId="0" fontId="23" fillId="0" borderId="30" xfId="0" applyFont="1" applyBorder="1" applyAlignment="1">
      <alignment vertical="center" wrapText="1"/>
    </xf>
    <xf numFmtId="0" fontId="22" fillId="7" borderId="32" xfId="0" applyFont="1" applyFill="1" applyBorder="1" applyAlignment="1">
      <alignment horizontal="left" vertical="center" wrapText="1"/>
    </xf>
    <xf numFmtId="0" fontId="0" fillId="0" borderId="0" xfId="0" applyFill="1"/>
    <xf numFmtId="165" fontId="25" fillId="0" borderId="30" xfId="1" applyNumberFormat="1" applyFont="1" applyBorder="1" applyAlignment="1">
      <alignment vertical="center"/>
    </xf>
    <xf numFmtId="0" fontId="22" fillId="0" borderId="30" xfId="0" applyFont="1" applyBorder="1" applyAlignment="1">
      <alignment horizontal="left" vertical="top" wrapText="1"/>
    </xf>
    <xf numFmtId="0" fontId="22" fillId="0" borderId="30" xfId="0" applyFont="1" applyBorder="1" applyAlignment="1">
      <alignment vertical="top" wrapText="1"/>
    </xf>
    <xf numFmtId="0" fontId="29" fillId="0" borderId="0" xfId="0" applyFont="1" applyAlignment="1">
      <alignment vertical="top" wrapText="1"/>
    </xf>
    <xf numFmtId="0" fontId="30" fillId="0" borderId="0" xfId="0" applyFont="1" applyAlignment="1">
      <alignment vertical="center"/>
    </xf>
    <xf numFmtId="0" fontId="31" fillId="0" borderId="3" xfId="0" applyFont="1" applyBorder="1" applyAlignment="1">
      <alignment horizontal="left" vertical="center" wrapText="1"/>
    </xf>
    <xf numFmtId="0" fontId="32" fillId="0" borderId="33" xfId="0" applyFont="1" applyBorder="1" applyAlignment="1">
      <alignment horizontal="justify" vertical="center" wrapText="1"/>
    </xf>
    <xf numFmtId="0" fontId="32" fillId="0" borderId="0" xfId="0" applyFont="1" applyAlignment="1">
      <alignment horizontal="justify" vertical="center"/>
    </xf>
    <xf numFmtId="0" fontId="22" fillId="7" borderId="13"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0" fillId="0" borderId="30" xfId="0" applyBorder="1" applyAlignment="1">
      <alignment horizontal="center"/>
    </xf>
    <xf numFmtId="0" fontId="0" fillId="0" borderId="30" xfId="0" applyBorder="1" applyAlignment="1">
      <alignment horizontal="center" vertical="top" wrapText="1"/>
    </xf>
    <xf numFmtId="0" fontId="0" fillId="0" borderId="30" xfId="0" applyBorder="1" applyAlignment="1">
      <alignment vertical="top" wrapText="1"/>
    </xf>
    <xf numFmtId="0" fontId="0" fillId="0" borderId="30" xfId="0" applyBorder="1" applyAlignment="1">
      <alignment horizontal="left" vertical="top" wrapText="1"/>
    </xf>
    <xf numFmtId="0" fontId="22" fillId="7" borderId="26" xfId="0" applyFont="1" applyFill="1" applyBorder="1" applyAlignment="1">
      <alignment horizontal="center" vertical="center" wrapText="1"/>
    </xf>
    <xf numFmtId="0" fontId="22" fillId="0" borderId="26" xfId="0" applyFont="1" applyFill="1" applyBorder="1" applyAlignment="1">
      <alignment horizontal="center" vertical="center" wrapText="1"/>
    </xf>
    <xf numFmtId="3" fontId="0" fillId="0" borderId="30" xfId="0" applyNumberFormat="1" applyBorder="1" applyAlignment="1">
      <alignment horizontal="center"/>
    </xf>
    <xf numFmtId="0" fontId="22" fillId="7" borderId="30" xfId="0" applyFont="1" applyFill="1" applyBorder="1" applyAlignment="1">
      <alignment horizontal="left" vertical="top" wrapText="1"/>
    </xf>
    <xf numFmtId="0" fontId="0" fillId="0" borderId="30" xfId="0" applyBorder="1" applyAlignment="1">
      <alignment horizontal="center" vertical="top" wrapText="1"/>
    </xf>
    <xf numFmtId="0" fontId="0" fillId="0" borderId="30" xfId="0" applyBorder="1" applyAlignment="1">
      <alignment horizontal="left" vertical="top" wrapText="1"/>
    </xf>
    <xf numFmtId="0" fontId="0" fillId="0" borderId="30" xfId="0" applyBorder="1" applyAlignment="1">
      <alignment horizontal="center"/>
    </xf>
    <xf numFmtId="0" fontId="0" fillId="0" borderId="13" xfId="0" applyBorder="1" applyAlignment="1">
      <alignment horizontal="center" vertical="top" wrapText="1"/>
    </xf>
    <xf numFmtId="0" fontId="0" fillId="0" borderId="13" xfId="0" applyBorder="1" applyAlignment="1">
      <alignment horizontal="center" wrapText="1"/>
    </xf>
    <xf numFmtId="3" fontId="0" fillId="0" borderId="30" xfId="0" applyNumberFormat="1" applyBorder="1" applyAlignment="1">
      <alignment horizontal="center"/>
    </xf>
    <xf numFmtId="0" fontId="0" fillId="0" borderId="26" xfId="0" applyBorder="1" applyAlignment="1">
      <alignment horizontal="center" vertical="top" wrapText="1"/>
    </xf>
    <xf numFmtId="0" fontId="0" fillId="0" borderId="26" xfId="0" applyBorder="1" applyAlignment="1">
      <alignment horizontal="center" wrapText="1"/>
    </xf>
    <xf numFmtId="0" fontId="22" fillId="0" borderId="30" xfId="0" applyFont="1" applyFill="1" applyBorder="1" applyAlignment="1">
      <alignment horizontal="left" vertical="center" wrapText="1"/>
    </xf>
    <xf numFmtId="165" fontId="22" fillId="0" borderId="30" xfId="1" applyNumberFormat="1" applyFont="1" applyFill="1" applyBorder="1" applyAlignment="1">
      <alignment vertical="center"/>
    </xf>
    <xf numFmtId="0" fontId="34" fillId="0" borderId="30" xfId="0" applyFont="1" applyFill="1" applyBorder="1" applyAlignment="1">
      <alignment horizontal="center" vertical="center"/>
    </xf>
    <xf numFmtId="0" fontId="22" fillId="7" borderId="34" xfId="0" applyFont="1" applyFill="1" applyBorder="1" applyAlignment="1">
      <alignment horizontal="left" vertical="center" wrapText="1"/>
    </xf>
    <xf numFmtId="0" fontId="35" fillId="0" borderId="30" xfId="0" applyFont="1" applyFill="1" applyBorder="1" applyAlignment="1">
      <alignment vertical="center" wrapText="1"/>
    </xf>
  </cellXfs>
  <cellStyles count="31">
    <cellStyle name="Comma 2" xfId="3"/>
    <cellStyle name="Millares" xfId="1" builtinId="3"/>
    <cellStyle name="Millares 12" xfId="4"/>
    <cellStyle name="Millares 13 2" xfId="5"/>
    <cellStyle name="Millares 14" xfId="6"/>
    <cellStyle name="Millares 15" xfId="7"/>
    <cellStyle name="Millares 2" xfId="8"/>
    <cellStyle name="Millares 2 5" xfId="9"/>
    <cellStyle name="Millares 2 5 4" xfId="10"/>
    <cellStyle name="Millares 2 6" xfId="11"/>
    <cellStyle name="Millares 3" xfId="12"/>
    <cellStyle name="Millares 3 2 3" xfId="13"/>
    <cellStyle name="Millares 4 3" xfId="14"/>
    <cellStyle name="Moneda 4" xfId="15"/>
    <cellStyle name="Normal" xfId="0" builtinId="0"/>
    <cellStyle name="Normal 10" xfId="16"/>
    <cellStyle name="Normal 11 2" xfId="17"/>
    <cellStyle name="Normal 13" xfId="2"/>
    <cellStyle name="Normal 15" xfId="18"/>
    <cellStyle name="Normal 2 2 2 2 2" xfId="19"/>
    <cellStyle name="Normal 2 2 2 2 3 2" xfId="20"/>
    <cellStyle name="Normal 2 2 2 3" xfId="21"/>
    <cellStyle name="Normal 2 3 2" xfId="22"/>
    <cellStyle name="Normal 3 2 2" xfId="23"/>
    <cellStyle name="Normal 3 2 4" xfId="24"/>
    <cellStyle name="Normal 5 4" xfId="25"/>
    <cellStyle name="Normal 6" xfId="26"/>
    <cellStyle name="Normal 7 2" xfId="27"/>
    <cellStyle name="Porcentaje 3" xfId="28"/>
    <cellStyle name="Porcentual 2 2 2" xfId="29"/>
    <cellStyle name="Porcentual 3 2 2"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57150</xdr:colOff>
      <xdr:row>2</xdr:row>
      <xdr:rowOff>428625</xdr:rowOff>
    </xdr:from>
    <xdr:to>
      <xdr:col>10</xdr:col>
      <xdr:colOff>9525</xdr:colOff>
      <xdr:row>4</xdr:row>
      <xdr:rowOff>609600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9450" y="809625"/>
          <a:ext cx="10763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ortiz/AppData/Local/Temp/CENTA%20Formato%20POA%20Transparencia%202022-23.09.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cronograma actividades "/>
    </sheetNames>
    <sheetDataSet>
      <sheetData sheetId="0"/>
      <sheetData sheetId="1">
        <row r="28">
          <cell r="O28">
            <v>100000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E52"/>
  <sheetViews>
    <sheetView tabSelected="1" topLeftCell="A3" zoomScale="80" zoomScaleNormal="80" zoomScaleSheetLayoutView="20" zoomScalePageLayoutView="60" workbookViewId="0">
      <selection activeCell="J42" sqref="J42"/>
    </sheetView>
  </sheetViews>
  <sheetFormatPr baseColWidth="10" defaultRowHeight="15" x14ac:dyDescent="0.25"/>
  <cols>
    <col min="2" max="2" width="27" customWidth="1"/>
    <col min="3" max="3" width="19.7109375" customWidth="1"/>
    <col min="4" max="4" width="21.140625" customWidth="1"/>
    <col min="5" max="5" width="16.140625" customWidth="1"/>
    <col min="6" max="6" width="14.28515625" customWidth="1"/>
    <col min="7" max="7" width="14.5703125" customWidth="1"/>
    <col min="8" max="8" width="14" customWidth="1"/>
    <col min="9" max="9" width="23.42578125" customWidth="1"/>
    <col min="10" max="10" width="16.85546875" customWidth="1"/>
    <col min="11" max="11" width="15.7109375" customWidth="1"/>
    <col min="12" max="12" width="17" customWidth="1"/>
    <col min="13" max="13" width="20.140625" customWidth="1"/>
    <col min="14" max="14" width="20.7109375" customWidth="1"/>
    <col min="15" max="15" width="26.140625" customWidth="1"/>
    <col min="16" max="16" width="46.28515625" customWidth="1"/>
    <col min="17" max="17" width="26.28515625" customWidth="1"/>
  </cols>
  <sheetData>
    <row r="3" spans="2:31" ht="37.5" customHeight="1" x14ac:dyDescent="0.25"/>
    <row r="4" spans="2:31" s="3" customFormat="1" ht="20.25" x14ac:dyDescent="0.3">
      <c r="B4" s="1" t="s">
        <v>0</v>
      </c>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2:31" s="3" customFormat="1" ht="62.25" customHeight="1" x14ac:dyDescent="0.25">
      <c r="B5" s="4" t="s">
        <v>1</v>
      </c>
      <c r="C5" s="5"/>
      <c r="D5" s="5"/>
      <c r="E5" s="5"/>
      <c r="F5" s="5"/>
      <c r="G5" s="5"/>
      <c r="H5" s="5"/>
      <c r="I5" s="5"/>
      <c r="J5" s="5"/>
      <c r="K5" s="5"/>
      <c r="L5" s="5"/>
      <c r="M5" s="5"/>
      <c r="N5" s="5"/>
      <c r="O5" s="5"/>
      <c r="P5" s="5"/>
      <c r="Q5" s="5"/>
      <c r="R5" s="5"/>
      <c r="S5" s="5"/>
      <c r="T5" s="5"/>
      <c r="U5" s="5"/>
      <c r="V5" s="5"/>
      <c r="W5" s="5"/>
      <c r="X5" s="5"/>
      <c r="Y5" s="5"/>
      <c r="Z5" s="5"/>
      <c r="AA5" s="5"/>
      <c r="AB5" s="5"/>
      <c r="AC5" s="5"/>
      <c r="AD5" s="5"/>
      <c r="AE5" s="5"/>
    </row>
    <row r="6" spans="2:31" s="3" customFormat="1" ht="68.25" customHeight="1" x14ac:dyDescent="0.25">
      <c r="B6" s="6"/>
      <c r="C6" s="7" t="s">
        <v>2</v>
      </c>
      <c r="D6" s="8"/>
      <c r="E6" s="8"/>
      <c r="F6" s="8"/>
      <c r="G6" s="8"/>
      <c r="H6" s="8"/>
      <c r="I6" s="8"/>
      <c r="J6" s="8"/>
      <c r="K6" s="8"/>
      <c r="L6" s="8"/>
      <c r="M6" s="8"/>
      <c r="N6" s="8"/>
      <c r="O6" s="8"/>
      <c r="P6" s="8"/>
      <c r="Q6" s="8"/>
      <c r="R6" s="8"/>
      <c r="S6" s="9"/>
      <c r="T6" s="10"/>
      <c r="U6" s="10"/>
      <c r="V6" s="10"/>
      <c r="W6" s="10"/>
      <c r="X6" s="10"/>
      <c r="Y6" s="10"/>
      <c r="Z6" s="10"/>
      <c r="AA6" s="10"/>
      <c r="AB6" s="10"/>
      <c r="AC6" s="10"/>
      <c r="AD6" s="10"/>
      <c r="AE6" s="10"/>
    </row>
    <row r="7" spans="2:31" s="3" customFormat="1" ht="85.5" customHeight="1" x14ac:dyDescent="0.25">
      <c r="B7" s="6"/>
      <c r="C7" s="7" t="s">
        <v>3</v>
      </c>
      <c r="D7" s="11"/>
      <c r="E7" s="11"/>
      <c r="F7" s="11"/>
      <c r="G7" s="11"/>
      <c r="H7" s="11"/>
      <c r="I7" s="11"/>
      <c r="J7" s="11"/>
      <c r="K7" s="11"/>
      <c r="L7" s="11"/>
      <c r="M7" s="11"/>
      <c r="N7" s="11"/>
      <c r="O7" s="11"/>
      <c r="P7" s="11"/>
      <c r="Q7" s="11"/>
      <c r="R7" s="11"/>
      <c r="S7" s="12"/>
      <c r="T7" s="10"/>
      <c r="U7" s="10"/>
      <c r="V7" s="10"/>
      <c r="W7" s="10"/>
      <c r="X7" s="10"/>
      <c r="Y7" s="10"/>
      <c r="Z7" s="10"/>
      <c r="AA7" s="10"/>
      <c r="AB7" s="10"/>
      <c r="AC7" s="10"/>
      <c r="AD7" s="10"/>
      <c r="AE7" s="10"/>
    </row>
    <row r="8" spans="2:31" s="3" customFormat="1" ht="38.25" customHeight="1" x14ac:dyDescent="0.25">
      <c r="B8" s="13"/>
      <c r="C8" s="14" t="s">
        <v>4</v>
      </c>
      <c r="D8" s="15"/>
      <c r="E8" s="15"/>
      <c r="F8" s="15"/>
      <c r="G8" s="15"/>
      <c r="H8" s="15"/>
      <c r="I8" s="15"/>
      <c r="J8" s="15"/>
      <c r="K8" s="15"/>
      <c r="L8" s="15"/>
      <c r="M8" s="15"/>
      <c r="N8" s="15"/>
      <c r="O8" s="15"/>
      <c r="P8" s="15"/>
      <c r="Q8" s="15"/>
      <c r="R8" s="15"/>
      <c r="S8" s="16"/>
      <c r="T8" s="10"/>
      <c r="U8" s="10"/>
      <c r="V8" s="10"/>
      <c r="W8" s="10"/>
      <c r="X8" s="10"/>
      <c r="Y8" s="10"/>
      <c r="Z8" s="10"/>
      <c r="AA8" s="10"/>
      <c r="AB8" s="10"/>
      <c r="AC8" s="10"/>
      <c r="AD8" s="10"/>
      <c r="AE8" s="10"/>
    </row>
    <row r="9" spans="2:31" s="3" customFormat="1" ht="69" customHeight="1" x14ac:dyDescent="0.25">
      <c r="B9" s="17"/>
      <c r="C9" s="18" t="s">
        <v>5</v>
      </c>
      <c r="D9" s="19"/>
      <c r="E9" s="19"/>
      <c r="F9" s="19"/>
      <c r="G9" s="19"/>
      <c r="H9" s="19"/>
      <c r="I9" s="19"/>
      <c r="J9" s="19"/>
      <c r="K9" s="19"/>
      <c r="L9" s="19"/>
      <c r="M9" s="19"/>
      <c r="N9" s="19"/>
      <c r="O9" s="19"/>
      <c r="P9" s="19"/>
      <c r="Q9" s="19"/>
      <c r="R9" s="19"/>
      <c r="S9" s="20"/>
      <c r="T9" s="21"/>
      <c r="U9" s="21"/>
      <c r="V9" s="21"/>
      <c r="W9" s="21"/>
      <c r="X9" s="21"/>
      <c r="Y9" s="21"/>
      <c r="Z9" s="21"/>
      <c r="AA9" s="21"/>
      <c r="AB9" s="21"/>
      <c r="AC9" s="21"/>
      <c r="AD9" s="21"/>
      <c r="AE9" s="21"/>
    </row>
    <row r="10" spans="2:31" s="3" customFormat="1" ht="82.5" customHeight="1" x14ac:dyDescent="0.25">
      <c r="B10" s="22"/>
      <c r="C10" s="23" t="s">
        <v>6</v>
      </c>
      <c r="D10" s="24"/>
      <c r="E10" s="24"/>
      <c r="F10" s="24"/>
      <c r="G10" s="24"/>
      <c r="H10" s="24"/>
      <c r="I10" s="24"/>
      <c r="J10" s="24"/>
      <c r="K10" s="24"/>
      <c r="L10" s="24"/>
      <c r="M10" s="24"/>
      <c r="N10" s="24"/>
      <c r="O10" s="24"/>
      <c r="P10" s="24"/>
      <c r="Q10" s="24"/>
      <c r="R10" s="24"/>
      <c r="S10" s="25"/>
      <c r="T10" s="26"/>
      <c r="U10" s="26"/>
      <c r="V10" s="26"/>
      <c r="W10" s="26"/>
      <c r="X10" s="26"/>
      <c r="Y10" s="27"/>
      <c r="Z10" s="27"/>
      <c r="AA10" s="27"/>
      <c r="AB10" s="27"/>
      <c r="AC10" s="27"/>
      <c r="AD10" s="27"/>
      <c r="AE10" s="27"/>
    </row>
    <row r="11" spans="2:31" x14ac:dyDescent="0.25">
      <c r="B11" s="28"/>
      <c r="C11" s="28"/>
      <c r="D11" s="29"/>
      <c r="E11" s="29"/>
      <c r="F11" s="29"/>
      <c r="G11" s="28"/>
      <c r="H11" s="29"/>
      <c r="I11" s="29"/>
      <c r="J11" s="29"/>
      <c r="K11" s="28"/>
      <c r="L11" s="28"/>
      <c r="M11" s="28"/>
      <c r="N11" s="28"/>
      <c r="O11" s="28"/>
      <c r="P11" s="28"/>
      <c r="Q11" s="28"/>
      <c r="R11" s="30"/>
      <c r="S11" s="30"/>
      <c r="T11" s="27"/>
      <c r="U11" s="27"/>
      <c r="V11" s="27"/>
      <c r="W11" s="27"/>
      <c r="X11" s="27"/>
      <c r="Y11" s="27"/>
      <c r="Z11" s="27"/>
      <c r="AA11" s="27"/>
      <c r="AB11" s="27"/>
      <c r="AC11" s="27"/>
      <c r="AD11" s="27"/>
      <c r="AE11" s="27"/>
    </row>
    <row r="12" spans="2:31" ht="43.5" x14ac:dyDescent="0.55000000000000004">
      <c r="B12" s="29"/>
      <c r="C12" s="31" t="s">
        <v>7</v>
      </c>
      <c r="D12" s="31"/>
      <c r="E12" s="31"/>
      <c r="F12" s="31"/>
      <c r="G12" s="32"/>
      <c r="H12" s="33" t="s">
        <v>1</v>
      </c>
      <c r="I12" s="33"/>
      <c r="J12" s="33"/>
      <c r="K12" s="33"/>
      <c r="L12" s="32"/>
      <c r="M12" s="32"/>
      <c r="N12" s="32"/>
      <c r="O12" s="32"/>
      <c r="P12" s="32"/>
      <c r="Q12" s="34"/>
      <c r="R12" s="29"/>
      <c r="S12" s="29"/>
      <c r="T12" s="29"/>
      <c r="U12" s="29"/>
      <c r="V12" s="29"/>
      <c r="W12" s="29"/>
      <c r="X12" s="29"/>
      <c r="Y12" s="30"/>
      <c r="Z12" s="30"/>
      <c r="AA12" s="30"/>
      <c r="AB12" s="30"/>
      <c r="AC12" s="30"/>
      <c r="AD12" s="35"/>
      <c r="AE12" s="35"/>
    </row>
    <row r="13" spans="2:31" ht="43.5" x14ac:dyDescent="0.55000000000000004">
      <c r="B13" s="29"/>
      <c r="C13" s="36" t="s">
        <v>8</v>
      </c>
      <c r="D13" s="37"/>
      <c r="E13" s="37"/>
      <c r="F13" s="38"/>
      <c r="G13" s="32"/>
      <c r="H13" s="22" t="s">
        <v>1</v>
      </c>
      <c r="I13" s="22"/>
      <c r="J13" s="22"/>
      <c r="K13" s="22"/>
      <c r="L13" s="32"/>
      <c r="M13" s="32"/>
      <c r="N13" s="32"/>
      <c r="O13" s="32"/>
      <c r="P13" s="32"/>
      <c r="Q13" s="34"/>
      <c r="R13" s="29"/>
      <c r="S13" s="29"/>
      <c r="T13" s="29"/>
      <c r="U13" s="29"/>
      <c r="V13" s="29"/>
      <c r="W13" s="29"/>
      <c r="X13" s="29"/>
      <c r="Y13" s="30"/>
      <c r="Z13" s="30"/>
      <c r="AA13" s="30"/>
      <c r="AB13" s="30"/>
      <c r="AC13" s="30"/>
      <c r="AD13" s="35"/>
      <c r="AE13" s="35"/>
    </row>
    <row r="14" spans="2:31" ht="43.5" x14ac:dyDescent="0.55000000000000004">
      <c r="B14" s="39"/>
      <c r="C14" s="40" t="s">
        <v>9</v>
      </c>
      <c r="D14" s="41"/>
      <c r="E14" s="41"/>
      <c r="F14" s="42"/>
      <c r="G14" s="32"/>
      <c r="H14" s="29"/>
      <c r="I14" s="43"/>
      <c r="J14" s="43"/>
      <c r="K14" s="44"/>
      <c r="L14" s="32"/>
      <c r="M14" s="32"/>
      <c r="N14" s="32"/>
      <c r="O14" s="32"/>
      <c r="P14" s="32"/>
      <c r="Q14" s="22"/>
      <c r="R14" s="22"/>
      <c r="S14" s="22"/>
      <c r="T14" s="22"/>
      <c r="U14" s="22"/>
      <c r="V14" s="22"/>
      <c r="W14" s="22"/>
      <c r="X14" s="22"/>
      <c r="Y14" s="45"/>
      <c r="Z14" s="45"/>
      <c r="AA14" s="45"/>
      <c r="AB14" s="45"/>
      <c r="AC14" s="45"/>
      <c r="AD14" s="45"/>
      <c r="AE14" s="45"/>
    </row>
    <row r="15" spans="2:31" ht="43.5" x14ac:dyDescent="0.55000000000000004">
      <c r="B15" s="29"/>
      <c r="C15" s="23" t="s">
        <v>10</v>
      </c>
      <c r="D15" s="24"/>
      <c r="E15" s="24"/>
      <c r="F15" s="25"/>
      <c r="G15" s="32"/>
      <c r="H15" s="33" t="s">
        <v>1</v>
      </c>
      <c r="I15" s="33"/>
      <c r="J15" s="33"/>
      <c r="K15" s="33"/>
      <c r="L15" s="32"/>
      <c r="M15" s="32"/>
      <c r="N15" s="32"/>
      <c r="O15" s="32"/>
      <c r="P15" s="32"/>
      <c r="Q15" s="34"/>
      <c r="R15" s="29"/>
      <c r="S15" s="29"/>
      <c r="T15" s="29"/>
      <c r="U15" s="29"/>
      <c r="V15" s="29"/>
      <c r="W15" s="29"/>
      <c r="X15" s="29"/>
      <c r="Y15" s="30"/>
      <c r="Z15" s="30"/>
      <c r="AA15" s="30"/>
      <c r="AB15" s="30"/>
      <c r="AC15" s="30"/>
      <c r="AD15" s="35"/>
      <c r="AE15" s="35"/>
    </row>
    <row r="16" spans="2:31" ht="43.5" x14ac:dyDescent="0.55000000000000004">
      <c r="B16" s="39"/>
      <c r="C16" s="46" t="s">
        <v>11</v>
      </c>
      <c r="D16" s="47"/>
      <c r="E16" s="47"/>
      <c r="F16" s="48"/>
      <c r="G16" s="32"/>
      <c r="H16" s="29"/>
      <c r="I16" s="43"/>
      <c r="J16" s="43"/>
      <c r="K16" s="44"/>
      <c r="L16" s="32"/>
      <c r="M16" s="32"/>
      <c r="N16" s="32"/>
      <c r="O16" s="32"/>
      <c r="P16" s="32"/>
      <c r="Q16" s="22"/>
      <c r="R16" s="22"/>
      <c r="S16" s="22"/>
      <c r="T16" s="22"/>
      <c r="U16" s="22"/>
      <c r="V16" s="22"/>
      <c r="W16" s="22"/>
      <c r="X16" s="22"/>
      <c r="Y16" s="45"/>
      <c r="Z16" s="45"/>
      <c r="AA16" s="45"/>
      <c r="AB16" s="45"/>
      <c r="AC16" s="45"/>
      <c r="AD16" s="45"/>
      <c r="AE16" s="45"/>
    </row>
    <row r="17" spans="2:31" ht="43.5" x14ac:dyDescent="0.55000000000000004">
      <c r="B17" s="29"/>
      <c r="C17" s="23" t="s">
        <v>12</v>
      </c>
      <c r="D17" s="24"/>
      <c r="E17" s="24"/>
      <c r="F17" s="25"/>
      <c r="G17" s="32"/>
      <c r="H17" s="33" t="s">
        <v>1</v>
      </c>
      <c r="I17" s="33"/>
      <c r="J17" s="33"/>
      <c r="K17" s="33"/>
      <c r="L17" s="49"/>
      <c r="M17" s="49"/>
      <c r="N17" s="49"/>
      <c r="O17" s="49"/>
      <c r="P17" s="32"/>
      <c r="Q17" s="34"/>
      <c r="R17" s="29"/>
      <c r="S17" s="29"/>
      <c r="T17" s="29"/>
      <c r="U17" s="29"/>
      <c r="V17" s="29"/>
      <c r="W17" s="29"/>
      <c r="X17" s="29"/>
      <c r="Y17" s="30"/>
      <c r="Z17" s="30"/>
      <c r="AA17" s="30"/>
      <c r="AB17" s="30"/>
      <c r="AC17" s="30"/>
      <c r="AD17" s="35"/>
      <c r="AE17" s="35"/>
    </row>
    <row r="18" spans="2:31" ht="43.5" x14ac:dyDescent="0.55000000000000004">
      <c r="B18" s="39"/>
      <c r="C18" s="46" t="s">
        <v>13</v>
      </c>
      <c r="D18" s="47"/>
      <c r="E18" s="47"/>
      <c r="F18" s="48"/>
      <c r="G18" s="32"/>
      <c r="H18" s="29"/>
      <c r="I18" s="50"/>
      <c r="J18" s="50"/>
      <c r="K18" s="51"/>
      <c r="L18" s="49"/>
      <c r="M18" s="49"/>
      <c r="N18" s="49"/>
      <c r="O18" s="49"/>
      <c r="P18" s="32"/>
      <c r="Q18" s="22"/>
      <c r="R18" s="22"/>
      <c r="S18" s="22"/>
      <c r="T18" s="22"/>
      <c r="U18" s="22"/>
      <c r="V18" s="22"/>
      <c r="W18" s="22"/>
      <c r="X18" s="22"/>
      <c r="Y18" s="35"/>
      <c r="Z18" s="35"/>
      <c r="AA18" s="35"/>
      <c r="AB18" s="35"/>
      <c r="AC18" s="35"/>
      <c r="AD18" s="35"/>
      <c r="AE18" s="35"/>
    </row>
    <row r="19" spans="2:31" ht="43.5" x14ac:dyDescent="0.55000000000000004">
      <c r="B19" s="29"/>
      <c r="C19" s="23" t="s">
        <v>14</v>
      </c>
      <c r="D19" s="24"/>
      <c r="E19" s="24"/>
      <c r="F19" s="25"/>
      <c r="G19" s="32"/>
      <c r="H19" s="33" t="s">
        <v>1</v>
      </c>
      <c r="I19" s="33"/>
      <c r="J19" s="33"/>
      <c r="K19" s="33"/>
      <c r="L19" s="49"/>
      <c r="M19" s="49"/>
      <c r="N19" s="49"/>
      <c r="O19" s="49"/>
      <c r="P19" s="32"/>
      <c r="Q19" s="34"/>
      <c r="R19" s="29"/>
      <c r="S19" s="29"/>
      <c r="T19" s="29"/>
      <c r="U19" s="29"/>
      <c r="V19" s="29"/>
      <c r="W19" s="29"/>
      <c r="X19" s="29"/>
      <c r="Y19" s="30"/>
      <c r="Z19" s="30"/>
      <c r="AA19" s="30"/>
      <c r="AB19" s="30"/>
      <c r="AC19" s="30"/>
      <c r="AD19" s="35"/>
      <c r="AE19" s="35"/>
    </row>
    <row r="20" spans="2:31" ht="57" customHeight="1" thickBot="1" x14ac:dyDescent="0.3"/>
    <row r="21" spans="2:31" x14ac:dyDescent="0.25">
      <c r="B21" s="52" t="s">
        <v>15</v>
      </c>
      <c r="C21" s="53"/>
      <c r="D21" s="53"/>
      <c r="E21" s="53"/>
      <c r="F21" s="53"/>
      <c r="G21" s="53"/>
      <c r="H21" s="53"/>
      <c r="I21" s="53"/>
      <c r="J21" s="53"/>
      <c r="K21" s="53"/>
      <c r="L21" s="53"/>
      <c r="M21" s="53"/>
      <c r="N21" s="53"/>
      <c r="O21" s="53"/>
      <c r="P21" s="54"/>
    </row>
    <row r="22" spans="2:31" ht="15.75" thickBot="1" x14ac:dyDescent="0.3">
      <c r="B22" s="55"/>
      <c r="C22" s="56"/>
      <c r="D22" s="56"/>
      <c r="E22" s="56"/>
      <c r="F22" s="56"/>
      <c r="G22" s="56"/>
      <c r="H22" s="56"/>
      <c r="I22" s="56"/>
      <c r="J22" s="56"/>
      <c r="K22" s="56"/>
      <c r="L22" s="56"/>
      <c r="M22" s="56"/>
      <c r="N22" s="56"/>
      <c r="O22" s="56"/>
      <c r="P22" s="57"/>
    </row>
    <row r="23" spans="2:31" ht="15" customHeight="1" x14ac:dyDescent="0.25">
      <c r="B23" s="58" t="s">
        <v>16</v>
      </c>
      <c r="C23" s="59"/>
      <c r="D23" s="59"/>
      <c r="E23" s="59"/>
      <c r="F23" s="59"/>
      <c r="G23" s="59"/>
      <c r="H23" s="59"/>
      <c r="I23" s="59"/>
      <c r="J23" s="59"/>
      <c r="K23" s="59"/>
      <c r="L23" s="59"/>
      <c r="M23" s="59"/>
      <c r="N23" s="59"/>
      <c r="O23" s="59"/>
      <c r="P23" s="60"/>
    </row>
    <row r="24" spans="2:31" ht="18" customHeight="1" thickBot="1" x14ac:dyDescent="0.3">
      <c r="B24" s="61"/>
      <c r="C24" s="62"/>
      <c r="D24" s="62"/>
      <c r="E24" s="62"/>
      <c r="F24" s="62"/>
      <c r="G24" s="62"/>
      <c r="H24" s="62"/>
      <c r="I24" s="62"/>
      <c r="J24" s="62"/>
      <c r="K24" s="62"/>
      <c r="L24" s="62"/>
      <c r="M24" s="62"/>
      <c r="N24" s="62"/>
      <c r="O24" s="62"/>
      <c r="P24" s="63"/>
    </row>
    <row r="25" spans="2:31" ht="19.5" customHeight="1" thickBot="1" x14ac:dyDescent="0.3">
      <c r="B25" s="64" t="s">
        <v>17</v>
      </c>
      <c r="C25" s="65" t="s">
        <v>18</v>
      </c>
      <c r="D25" s="66" t="s">
        <v>19</v>
      </c>
      <c r="E25" s="67" t="s">
        <v>20</v>
      </c>
      <c r="F25" s="68"/>
      <c r="G25" s="68"/>
      <c r="H25" s="68"/>
      <c r="I25" s="69"/>
      <c r="J25" s="70" t="s">
        <v>21</v>
      </c>
      <c r="K25" s="71"/>
      <c r="L25" s="72"/>
      <c r="M25" s="73" t="s">
        <v>22</v>
      </c>
      <c r="N25" s="74" t="s">
        <v>23</v>
      </c>
      <c r="O25" s="73" t="s">
        <v>24</v>
      </c>
      <c r="P25" s="73" t="s">
        <v>25</v>
      </c>
      <c r="Q25" s="73" t="s">
        <v>26</v>
      </c>
    </row>
    <row r="26" spans="2:31" ht="15" customHeight="1" x14ac:dyDescent="0.25">
      <c r="B26" s="75"/>
      <c r="C26" s="76"/>
      <c r="D26" s="77"/>
      <c r="E26" s="78" t="s">
        <v>27</v>
      </c>
      <c r="F26" s="78" t="s">
        <v>28</v>
      </c>
      <c r="G26" s="78" t="s">
        <v>29</v>
      </c>
      <c r="H26" s="78" t="s">
        <v>30</v>
      </c>
      <c r="I26" s="79" t="s">
        <v>31</v>
      </c>
      <c r="J26" s="80" t="s">
        <v>32</v>
      </c>
      <c r="K26" s="80" t="s">
        <v>33</v>
      </c>
      <c r="L26" s="80" t="s">
        <v>34</v>
      </c>
      <c r="M26" s="77"/>
      <c r="N26" s="81"/>
      <c r="O26" s="77"/>
      <c r="P26" s="77"/>
      <c r="Q26" s="77"/>
    </row>
    <row r="27" spans="2:31" ht="25.5" customHeight="1" thickBot="1" x14ac:dyDescent="0.3">
      <c r="B27" s="75"/>
      <c r="C27" s="76"/>
      <c r="D27" s="77"/>
      <c r="E27" s="82"/>
      <c r="F27" s="82"/>
      <c r="G27" s="82"/>
      <c r="H27" s="82"/>
      <c r="I27" s="83"/>
      <c r="J27" s="81"/>
      <c r="K27" s="81"/>
      <c r="L27" s="81"/>
      <c r="M27" s="77"/>
      <c r="N27" s="81"/>
      <c r="O27" s="77"/>
      <c r="P27" s="77"/>
      <c r="Q27" s="77"/>
    </row>
    <row r="28" spans="2:31" ht="9" hidden="1" customHeight="1" x14ac:dyDescent="0.25">
      <c r="B28" s="75"/>
      <c r="C28" s="76"/>
      <c r="D28" s="77"/>
      <c r="E28" s="82"/>
      <c r="F28" s="82"/>
      <c r="G28" s="82"/>
      <c r="H28" s="82"/>
      <c r="I28" s="83"/>
      <c r="J28" s="84"/>
      <c r="K28" s="84"/>
      <c r="L28" s="84"/>
      <c r="M28" s="84"/>
      <c r="N28" s="84"/>
      <c r="O28" s="77"/>
      <c r="P28" s="77"/>
      <c r="Q28" s="77"/>
    </row>
    <row r="29" spans="2:31" ht="15" hidden="1" customHeight="1" x14ac:dyDescent="0.25">
      <c r="B29" s="85"/>
      <c r="C29" s="76"/>
      <c r="D29" s="86"/>
      <c r="E29" s="82"/>
      <c r="F29" s="82"/>
      <c r="G29" s="82"/>
      <c r="H29" s="82"/>
      <c r="I29" s="87"/>
      <c r="J29" s="84"/>
      <c r="K29" s="84"/>
      <c r="L29" s="84"/>
      <c r="M29" s="84"/>
      <c r="N29" s="84"/>
      <c r="O29" s="77"/>
      <c r="P29" s="77"/>
      <c r="Q29" s="88"/>
    </row>
    <row r="30" spans="2:31" ht="14.25" customHeight="1" x14ac:dyDescent="0.25">
      <c r="B30" s="89" t="s">
        <v>1</v>
      </c>
      <c r="C30" s="90"/>
      <c r="D30" s="90"/>
      <c r="E30" s="90"/>
      <c r="F30" s="90"/>
      <c r="G30" s="90"/>
      <c r="H30" s="90"/>
      <c r="I30" s="90"/>
      <c r="J30" s="90"/>
      <c r="K30" s="90"/>
      <c r="L30" s="90"/>
      <c r="M30" s="90"/>
      <c r="N30" s="90"/>
      <c r="O30" s="90"/>
      <c r="P30" s="91"/>
      <c r="Q30" s="92"/>
    </row>
    <row r="31" spans="2:31" s="93" customFormat="1" ht="225" customHeight="1" x14ac:dyDescent="0.25">
      <c r="B31" s="94" t="s">
        <v>35</v>
      </c>
      <c r="C31" s="95" t="s">
        <v>36</v>
      </c>
      <c r="D31" s="95" t="s">
        <v>37</v>
      </c>
      <c r="E31" s="96">
        <v>2</v>
      </c>
      <c r="F31" s="97">
        <v>3</v>
      </c>
      <c r="G31" s="97">
        <v>3</v>
      </c>
      <c r="H31" s="97">
        <v>2</v>
      </c>
      <c r="I31" s="97">
        <v>10</v>
      </c>
      <c r="J31" s="96">
        <v>2875</v>
      </c>
      <c r="K31" s="96">
        <v>590</v>
      </c>
      <c r="L31" s="96">
        <f>J31+K31</f>
        <v>3465</v>
      </c>
      <c r="M31" s="98" t="s">
        <v>38</v>
      </c>
      <c r="N31" s="95" t="s">
        <v>39</v>
      </c>
      <c r="O31" s="95" t="s">
        <v>40</v>
      </c>
      <c r="P31" s="95" t="s">
        <v>41</v>
      </c>
      <c r="Q31" s="99">
        <v>12325453</v>
      </c>
    </row>
    <row r="32" spans="2:31" s="93" customFormat="1" ht="108.75" customHeight="1" x14ac:dyDescent="0.25">
      <c r="B32" s="94" t="s">
        <v>42</v>
      </c>
      <c r="C32" s="95" t="s">
        <v>43</v>
      </c>
      <c r="D32" s="95" t="s">
        <v>44</v>
      </c>
      <c r="E32" s="96">
        <v>1</v>
      </c>
      <c r="F32" s="97">
        <v>1</v>
      </c>
      <c r="G32" s="97">
        <v>2</v>
      </c>
      <c r="H32" s="97">
        <v>1</v>
      </c>
      <c r="I32" s="97">
        <v>5</v>
      </c>
      <c r="J32" s="96" t="s">
        <v>45</v>
      </c>
      <c r="K32" s="96" t="s">
        <v>45</v>
      </c>
      <c r="L32" s="96" t="s">
        <v>45</v>
      </c>
      <c r="M32" s="98" t="s">
        <v>46</v>
      </c>
      <c r="N32" s="95" t="s">
        <v>47</v>
      </c>
      <c r="O32" s="95" t="s">
        <v>48</v>
      </c>
      <c r="P32" s="95" t="s">
        <v>49</v>
      </c>
      <c r="Q32" s="99">
        <v>188800</v>
      </c>
    </row>
    <row r="33" spans="2:17" s="93" customFormat="1" ht="127.5" customHeight="1" x14ac:dyDescent="0.25">
      <c r="B33" s="100" t="s">
        <v>50</v>
      </c>
      <c r="C33" s="101" t="s">
        <v>51</v>
      </c>
      <c r="D33" s="101" t="s">
        <v>52</v>
      </c>
      <c r="E33" s="102">
        <v>100</v>
      </c>
      <c r="F33" s="103">
        <v>150</v>
      </c>
      <c r="G33" s="103">
        <v>200</v>
      </c>
      <c r="H33" s="103">
        <v>250</v>
      </c>
      <c r="I33" s="97">
        <v>700</v>
      </c>
      <c r="J33" s="96">
        <v>170</v>
      </c>
      <c r="K33" s="96">
        <v>5</v>
      </c>
      <c r="L33" s="96">
        <f>J33+K33</f>
        <v>175</v>
      </c>
      <c r="M33" s="104" t="s">
        <v>53</v>
      </c>
      <c r="N33" s="95" t="s">
        <v>54</v>
      </c>
      <c r="O33" s="95" t="s">
        <v>55</v>
      </c>
      <c r="P33" s="95" t="s">
        <v>56</v>
      </c>
      <c r="Q33" s="99">
        <v>132000</v>
      </c>
    </row>
    <row r="34" spans="2:17" s="93" customFormat="1" ht="101.25" customHeight="1" x14ac:dyDescent="0.25">
      <c r="B34" s="105"/>
      <c r="C34" s="101" t="s">
        <v>57</v>
      </c>
      <c r="D34" s="101" t="s">
        <v>58</v>
      </c>
      <c r="E34" s="102">
        <v>30</v>
      </c>
      <c r="F34" s="103">
        <v>50</v>
      </c>
      <c r="G34" s="103">
        <v>60</v>
      </c>
      <c r="H34" s="103">
        <v>60</v>
      </c>
      <c r="I34" s="97">
        <v>200</v>
      </c>
      <c r="J34" s="102">
        <v>150</v>
      </c>
      <c r="K34" s="102">
        <v>50</v>
      </c>
      <c r="L34" s="96">
        <f>J34+K34</f>
        <v>200</v>
      </c>
      <c r="M34" s="104" t="s">
        <v>59</v>
      </c>
      <c r="N34" s="95" t="s">
        <v>54</v>
      </c>
      <c r="O34" s="95" t="s">
        <v>60</v>
      </c>
      <c r="P34" s="95" t="s">
        <v>61</v>
      </c>
      <c r="Q34" s="99">
        <v>15000</v>
      </c>
    </row>
    <row r="35" spans="2:17" x14ac:dyDescent="0.25">
      <c r="B35" s="106"/>
      <c r="C35" s="106"/>
      <c r="D35" s="106"/>
      <c r="E35" s="106"/>
      <c r="F35" s="106"/>
      <c r="G35" s="106"/>
      <c r="H35" s="106"/>
      <c r="I35" s="106"/>
      <c r="J35" s="106"/>
      <c r="K35" s="106"/>
      <c r="L35" s="106"/>
      <c r="M35" s="106"/>
      <c r="N35" s="106"/>
      <c r="O35" s="106"/>
      <c r="P35" s="106"/>
      <c r="Q35" s="106"/>
    </row>
    <row r="36" spans="2:17" ht="94.5" x14ac:dyDescent="0.25">
      <c r="B36" s="94" t="s">
        <v>62</v>
      </c>
      <c r="C36" s="95" t="s">
        <v>63</v>
      </c>
      <c r="D36" s="95" t="s">
        <v>64</v>
      </c>
      <c r="E36" s="96">
        <v>1</v>
      </c>
      <c r="F36" s="97">
        <v>3</v>
      </c>
      <c r="G36" s="97">
        <v>3</v>
      </c>
      <c r="H36" s="97">
        <v>2</v>
      </c>
      <c r="I36" s="97">
        <f>SUM(E36:H36)</f>
        <v>9</v>
      </c>
      <c r="J36" s="96" t="s">
        <v>45</v>
      </c>
      <c r="K36" s="96" t="s">
        <v>45</v>
      </c>
      <c r="L36" s="96" t="s">
        <v>45</v>
      </c>
      <c r="M36" s="104" t="s">
        <v>65</v>
      </c>
      <c r="N36" s="95" t="s">
        <v>66</v>
      </c>
      <c r="O36" s="95" t="s">
        <v>67</v>
      </c>
      <c r="P36" s="95" t="s">
        <v>68</v>
      </c>
      <c r="Q36" s="107">
        <v>0</v>
      </c>
    </row>
    <row r="37" spans="2:17" ht="94.5" x14ac:dyDescent="0.25">
      <c r="B37" s="94" t="s">
        <v>69</v>
      </c>
      <c r="C37" s="95" t="s">
        <v>70</v>
      </c>
      <c r="D37" s="95" t="s">
        <v>71</v>
      </c>
      <c r="E37" s="96">
        <v>1</v>
      </c>
      <c r="F37" s="97">
        <v>2</v>
      </c>
      <c r="G37" s="97">
        <v>3</v>
      </c>
      <c r="H37" s="97">
        <v>3</v>
      </c>
      <c r="I37" s="97">
        <f>SUM(E37:H37)</f>
        <v>9</v>
      </c>
      <c r="J37" s="96" t="s">
        <v>45</v>
      </c>
      <c r="K37" s="96" t="s">
        <v>45</v>
      </c>
      <c r="L37" s="96" t="s">
        <v>45</v>
      </c>
      <c r="M37" s="98" t="s">
        <v>72</v>
      </c>
      <c r="N37" s="95" t="s">
        <v>73</v>
      </c>
      <c r="O37" s="95" t="s">
        <v>74</v>
      </c>
      <c r="P37" s="95" t="s">
        <v>75</v>
      </c>
      <c r="Q37" s="107">
        <v>3141190</v>
      </c>
    </row>
    <row r="38" spans="2:17" ht="157.5" x14ac:dyDescent="0.25">
      <c r="B38" s="94" t="s">
        <v>76</v>
      </c>
      <c r="C38" s="101" t="s">
        <v>77</v>
      </c>
      <c r="D38" s="101" t="s">
        <v>78</v>
      </c>
      <c r="E38" s="102">
        <v>45</v>
      </c>
      <c r="F38" s="103">
        <v>50</v>
      </c>
      <c r="G38" s="103">
        <v>55</v>
      </c>
      <c r="H38" s="103">
        <v>50</v>
      </c>
      <c r="I38" s="97">
        <f>SUM(E38:H38)</f>
        <v>200</v>
      </c>
      <c r="J38" s="96">
        <v>150</v>
      </c>
      <c r="K38" s="96">
        <v>50</v>
      </c>
      <c r="L38" s="96">
        <v>200</v>
      </c>
      <c r="M38" s="104" t="s">
        <v>79</v>
      </c>
      <c r="N38" s="95" t="s">
        <v>80</v>
      </c>
      <c r="O38" s="95" t="s">
        <v>81</v>
      </c>
      <c r="P38" s="95" t="s">
        <v>82</v>
      </c>
      <c r="Q38" s="107">
        <v>50000</v>
      </c>
    </row>
    <row r="39" spans="2:17" x14ac:dyDescent="0.25">
      <c r="B39" s="106"/>
      <c r="C39" s="106"/>
      <c r="D39" s="106"/>
      <c r="E39" s="106"/>
      <c r="F39" s="106"/>
      <c r="G39" s="106"/>
      <c r="H39" s="106"/>
      <c r="I39" s="106"/>
      <c r="J39" s="106"/>
      <c r="K39" s="106"/>
      <c r="L39" s="106"/>
      <c r="M39" s="106"/>
      <c r="N39" s="106"/>
      <c r="O39" s="106"/>
      <c r="P39" s="106"/>
      <c r="Q39" s="106"/>
    </row>
    <row r="40" spans="2:17" ht="409.5" x14ac:dyDescent="0.25">
      <c r="B40" s="94" t="s">
        <v>35</v>
      </c>
      <c r="C40" s="95" t="s">
        <v>36</v>
      </c>
      <c r="D40" s="95" t="s">
        <v>83</v>
      </c>
      <c r="E40" s="96">
        <v>5</v>
      </c>
      <c r="F40" s="97">
        <v>1</v>
      </c>
      <c r="G40" s="97">
        <v>1</v>
      </c>
      <c r="H40" s="97">
        <v>2</v>
      </c>
      <c r="I40" s="97">
        <v>9</v>
      </c>
      <c r="J40" s="96">
        <v>20</v>
      </c>
      <c r="K40" s="96">
        <v>15</v>
      </c>
      <c r="L40" s="96">
        <v>25</v>
      </c>
      <c r="M40" s="108" t="s">
        <v>84</v>
      </c>
      <c r="N40" s="109" t="s">
        <v>85</v>
      </c>
      <c r="O40" s="109" t="s">
        <v>86</v>
      </c>
      <c r="P40" s="109" t="s">
        <v>87</v>
      </c>
      <c r="Q40" s="107">
        <f>6442042.96+'[1]cronograma actividades '!O32</f>
        <v>6442042.96</v>
      </c>
    </row>
    <row r="41" spans="2:17" ht="173.25" x14ac:dyDescent="0.25">
      <c r="B41" s="94" t="s">
        <v>42</v>
      </c>
      <c r="C41" s="95" t="s">
        <v>88</v>
      </c>
      <c r="D41" s="95" t="s">
        <v>89</v>
      </c>
      <c r="E41" s="96">
        <v>0</v>
      </c>
      <c r="F41" s="97">
        <v>0</v>
      </c>
      <c r="G41" s="97">
        <v>2</v>
      </c>
      <c r="H41" s="97">
        <v>3</v>
      </c>
      <c r="I41" s="97">
        <v>5</v>
      </c>
      <c r="J41" s="96"/>
      <c r="K41" s="96">
        <v>50</v>
      </c>
      <c r="L41" s="96">
        <v>50</v>
      </c>
      <c r="M41" s="110" t="s">
        <v>90</v>
      </c>
      <c r="N41" s="109" t="s">
        <v>91</v>
      </c>
      <c r="O41" s="111" t="s">
        <v>92</v>
      </c>
      <c r="P41" s="95" t="s">
        <v>93</v>
      </c>
      <c r="Q41" s="107">
        <f>187747+'[1]cronograma actividades '!O28</f>
        <v>287747</v>
      </c>
    </row>
    <row r="42" spans="2:17" ht="174" thickBot="1" x14ac:dyDescent="0.3">
      <c r="B42" s="100" t="s">
        <v>50</v>
      </c>
      <c r="C42" s="101" t="s">
        <v>51</v>
      </c>
      <c r="D42" s="101" t="s">
        <v>94</v>
      </c>
      <c r="E42" s="112">
        <f>150+38+160</f>
        <v>348</v>
      </c>
      <c r="F42" s="112">
        <f>125+38+29</f>
        <v>192</v>
      </c>
      <c r="G42" s="112">
        <f>125+37+106</f>
        <v>268</v>
      </c>
      <c r="H42" s="112">
        <f>200+37+26+12</f>
        <v>275</v>
      </c>
      <c r="I42" s="97">
        <f>SUM(E42:H42)</f>
        <v>1083</v>
      </c>
      <c r="J42" s="112">
        <f>50+75</f>
        <v>125</v>
      </c>
      <c r="K42" s="112">
        <f>32+75</f>
        <v>107</v>
      </c>
      <c r="L42" s="112">
        <f>SUM(J42:K42)</f>
        <v>232</v>
      </c>
      <c r="M42" s="112" t="s">
        <v>95</v>
      </c>
      <c r="N42" s="112" t="s">
        <v>96</v>
      </c>
      <c r="O42" s="95" t="s">
        <v>97</v>
      </c>
      <c r="P42" s="95" t="s">
        <v>98</v>
      </c>
      <c r="Q42" s="107">
        <v>1762644.11</v>
      </c>
    </row>
    <row r="43" spans="2:17" ht="95.25" thickBot="1" x14ac:dyDescent="0.3">
      <c r="B43" s="105"/>
      <c r="C43" s="101" t="s">
        <v>57</v>
      </c>
      <c r="D43" s="101" t="s">
        <v>99</v>
      </c>
      <c r="E43" s="102"/>
      <c r="F43" s="103">
        <v>25</v>
      </c>
      <c r="G43" s="103"/>
      <c r="H43" s="103">
        <v>20</v>
      </c>
      <c r="I43" s="97">
        <f>SUM(F43:H43)</f>
        <v>45</v>
      </c>
      <c r="J43" s="102">
        <v>7</v>
      </c>
      <c r="K43" s="102">
        <v>2</v>
      </c>
      <c r="L43" s="96">
        <v>23</v>
      </c>
      <c r="M43" s="110" t="s">
        <v>100</v>
      </c>
      <c r="N43" s="113" t="s">
        <v>101</v>
      </c>
      <c r="O43" s="114" t="s">
        <v>102</v>
      </c>
      <c r="P43" s="95" t="s">
        <v>103</v>
      </c>
      <c r="Q43" s="107">
        <v>432747</v>
      </c>
    </row>
    <row r="44" spans="2:17" ht="90" x14ac:dyDescent="0.25">
      <c r="B44" s="115" t="s">
        <v>104</v>
      </c>
      <c r="C44" s="116" t="s">
        <v>105</v>
      </c>
      <c r="D44" s="101" t="s">
        <v>106</v>
      </c>
      <c r="E44" s="117">
        <v>7</v>
      </c>
      <c r="F44" s="117">
        <v>0</v>
      </c>
      <c r="G44" s="117">
        <v>0</v>
      </c>
      <c r="H44" s="117">
        <v>0</v>
      </c>
      <c r="I44" s="117">
        <v>7</v>
      </c>
      <c r="J44" s="117"/>
      <c r="K44" s="117"/>
      <c r="L44" s="118" t="s">
        <v>107</v>
      </c>
      <c r="M44" s="118" t="s">
        <v>108</v>
      </c>
      <c r="N44" s="119" t="s">
        <v>109</v>
      </c>
      <c r="O44" s="118" t="s">
        <v>110</v>
      </c>
      <c r="P44" s="120" t="s">
        <v>111</v>
      </c>
      <c r="Q44" s="117">
        <v>55900</v>
      </c>
    </row>
    <row r="45" spans="2:17" ht="90" x14ac:dyDescent="0.25">
      <c r="B45" s="121"/>
      <c r="C45" s="122"/>
      <c r="D45" s="101" t="s">
        <v>112</v>
      </c>
      <c r="E45" s="117">
        <v>4</v>
      </c>
      <c r="F45" s="117">
        <v>8</v>
      </c>
      <c r="G45" s="117">
        <v>0</v>
      </c>
      <c r="H45" s="117">
        <v>0</v>
      </c>
      <c r="I45" s="117">
        <v>12</v>
      </c>
      <c r="J45" s="117"/>
      <c r="K45" s="117"/>
      <c r="L45" s="118" t="s">
        <v>113</v>
      </c>
      <c r="M45" s="120" t="s">
        <v>114</v>
      </c>
      <c r="N45" s="119" t="s">
        <v>109</v>
      </c>
      <c r="O45" s="118" t="s">
        <v>110</v>
      </c>
      <c r="P45" s="120" t="s">
        <v>115</v>
      </c>
      <c r="Q45" s="123">
        <v>57500</v>
      </c>
    </row>
    <row r="46" spans="2:17" x14ac:dyDescent="0.25">
      <c r="B46" s="124" t="s">
        <v>116</v>
      </c>
      <c r="C46" s="125" t="s">
        <v>117</v>
      </c>
      <c r="D46" s="126" t="s">
        <v>118</v>
      </c>
      <c r="E46" s="127">
        <v>10000</v>
      </c>
      <c r="F46" s="127">
        <v>7500</v>
      </c>
      <c r="G46" s="127">
        <v>7500</v>
      </c>
      <c r="H46" s="127">
        <v>6000</v>
      </c>
      <c r="I46" s="127">
        <v>30000</v>
      </c>
      <c r="J46" s="127"/>
      <c r="K46" s="127"/>
      <c r="L46" s="128" t="s">
        <v>119</v>
      </c>
      <c r="M46" s="129" t="s">
        <v>108</v>
      </c>
      <c r="N46" s="125" t="s">
        <v>120</v>
      </c>
      <c r="O46" s="128" t="s">
        <v>110</v>
      </c>
      <c r="P46" s="126" t="s">
        <v>121</v>
      </c>
      <c r="Q46" s="130">
        <v>55900</v>
      </c>
    </row>
    <row r="47" spans="2:17" x14ac:dyDescent="0.25">
      <c r="B47" s="124"/>
      <c r="C47" s="125"/>
      <c r="D47" s="126"/>
      <c r="E47" s="127"/>
      <c r="F47" s="127"/>
      <c r="G47" s="127"/>
      <c r="H47" s="127"/>
      <c r="I47" s="127"/>
      <c r="J47" s="127"/>
      <c r="K47" s="127"/>
      <c r="L47" s="131"/>
      <c r="M47" s="132"/>
      <c r="N47" s="125"/>
      <c r="O47" s="131"/>
      <c r="P47" s="126"/>
      <c r="Q47" s="127"/>
    </row>
    <row r="48" spans="2:17" x14ac:dyDescent="0.25">
      <c r="B48" s="106"/>
      <c r="C48" s="106"/>
      <c r="D48" s="106"/>
      <c r="E48" s="106"/>
      <c r="F48" s="106"/>
      <c r="G48" s="106"/>
      <c r="H48" s="106"/>
      <c r="I48" s="106"/>
      <c r="J48" s="106"/>
      <c r="K48" s="106"/>
      <c r="L48" s="106"/>
      <c r="M48" s="106"/>
      <c r="N48" s="106"/>
      <c r="O48" s="106"/>
      <c r="P48" s="106"/>
      <c r="Q48" s="106"/>
    </row>
    <row r="49" spans="2:17" ht="236.25" x14ac:dyDescent="0.25">
      <c r="B49" s="94" t="s">
        <v>35</v>
      </c>
      <c r="C49" s="101" t="s">
        <v>36</v>
      </c>
      <c r="D49" s="101" t="s">
        <v>122</v>
      </c>
      <c r="E49" s="102">
        <v>3</v>
      </c>
      <c r="F49" s="103">
        <v>0</v>
      </c>
      <c r="G49" s="103">
        <v>3</v>
      </c>
      <c r="H49" s="103">
        <v>3</v>
      </c>
      <c r="I49" s="103">
        <f>E49+F49+G49+H49</f>
        <v>9</v>
      </c>
      <c r="J49" s="102">
        <v>3800</v>
      </c>
      <c r="K49" s="102">
        <v>450</v>
      </c>
      <c r="L49" s="102">
        <f>J49+K49</f>
        <v>4250</v>
      </c>
      <c r="M49" s="133" t="s">
        <v>123</v>
      </c>
      <c r="N49" s="101" t="s">
        <v>124</v>
      </c>
      <c r="O49" s="101" t="s">
        <v>125</v>
      </c>
      <c r="P49" s="101" t="s">
        <v>126</v>
      </c>
      <c r="Q49" s="134">
        <v>3939370</v>
      </c>
    </row>
    <row r="50" spans="2:17" ht="330.75" x14ac:dyDescent="0.25">
      <c r="B50" s="94" t="s">
        <v>127</v>
      </c>
      <c r="C50" s="101" t="s">
        <v>43</v>
      </c>
      <c r="D50" s="101" t="s">
        <v>128</v>
      </c>
      <c r="E50" s="102">
        <v>2</v>
      </c>
      <c r="F50" s="103">
        <v>0</v>
      </c>
      <c r="G50" s="103">
        <v>3</v>
      </c>
      <c r="H50" s="103">
        <v>12</v>
      </c>
      <c r="I50" s="103">
        <f>E50+F50+G50+H50</f>
        <v>17</v>
      </c>
      <c r="J50" s="102">
        <v>192</v>
      </c>
      <c r="K50" s="102">
        <v>34</v>
      </c>
      <c r="L50" s="102">
        <f>J50+K50</f>
        <v>226</v>
      </c>
      <c r="M50" s="103" t="s">
        <v>129</v>
      </c>
      <c r="N50" s="133" t="s">
        <v>124</v>
      </c>
      <c r="O50" s="133" t="s">
        <v>130</v>
      </c>
      <c r="P50" s="101" t="s">
        <v>131</v>
      </c>
      <c r="Q50" s="134">
        <v>2923104.5999999996</v>
      </c>
    </row>
    <row r="51" spans="2:17" ht="63" x14ac:dyDescent="0.25">
      <c r="B51" s="100" t="s">
        <v>50</v>
      </c>
      <c r="C51" s="101" t="s">
        <v>51</v>
      </c>
      <c r="D51" s="101" t="s">
        <v>132</v>
      </c>
      <c r="E51" s="102">
        <v>20</v>
      </c>
      <c r="F51" s="103">
        <v>20</v>
      </c>
      <c r="G51" s="103">
        <v>10</v>
      </c>
      <c r="H51" s="103">
        <v>20</v>
      </c>
      <c r="I51" s="103">
        <f>E51+F51+G51+H51</f>
        <v>70</v>
      </c>
      <c r="J51" s="135" t="s">
        <v>45</v>
      </c>
      <c r="K51" s="135" t="s">
        <v>45</v>
      </c>
      <c r="L51" s="135" t="s">
        <v>45</v>
      </c>
      <c r="M51" s="102" t="s">
        <v>133</v>
      </c>
      <c r="N51" s="101" t="s">
        <v>134</v>
      </c>
      <c r="O51" s="101" t="s">
        <v>135</v>
      </c>
      <c r="P51" s="101" t="s">
        <v>136</v>
      </c>
      <c r="Q51" s="134">
        <v>12000</v>
      </c>
    </row>
    <row r="52" spans="2:17" ht="78.75" x14ac:dyDescent="0.25">
      <c r="B52" s="136"/>
      <c r="C52" s="101" t="s">
        <v>57</v>
      </c>
      <c r="D52" s="137" t="s">
        <v>137</v>
      </c>
      <c r="E52" s="103">
        <v>100</v>
      </c>
      <c r="F52" s="103">
        <v>81</v>
      </c>
      <c r="G52" s="103">
        <v>351</v>
      </c>
      <c r="H52" s="103">
        <v>382</v>
      </c>
      <c r="I52" s="103">
        <f>E52+F52+G52+H52</f>
        <v>914</v>
      </c>
      <c r="J52" s="103">
        <v>635</v>
      </c>
      <c r="K52" s="103">
        <v>147</v>
      </c>
      <c r="L52" s="103">
        <f>J52+K52</f>
        <v>782</v>
      </c>
      <c r="M52" s="101" t="s">
        <v>138</v>
      </c>
      <c r="N52" s="101" t="s">
        <v>139</v>
      </c>
      <c r="O52" s="101" t="s">
        <v>140</v>
      </c>
      <c r="P52" s="101" t="s">
        <v>141</v>
      </c>
      <c r="Q52" s="134">
        <v>1241548</v>
      </c>
    </row>
  </sheetData>
  <mergeCells count="60">
    <mergeCell ref="P46:P47"/>
    <mergeCell ref="Q46:Q47"/>
    <mergeCell ref="B51:B52"/>
    <mergeCell ref="J46:J47"/>
    <mergeCell ref="K46:K47"/>
    <mergeCell ref="L46:L47"/>
    <mergeCell ref="M46:M47"/>
    <mergeCell ref="N46:N47"/>
    <mergeCell ref="O46:O47"/>
    <mergeCell ref="D46:D47"/>
    <mergeCell ref="E46:E47"/>
    <mergeCell ref="F46:F47"/>
    <mergeCell ref="G46:G47"/>
    <mergeCell ref="H46:H47"/>
    <mergeCell ref="I46:I47"/>
    <mergeCell ref="B33:B34"/>
    <mergeCell ref="B42:B43"/>
    <mergeCell ref="B44:B45"/>
    <mergeCell ref="C44:C45"/>
    <mergeCell ref="B46:B47"/>
    <mergeCell ref="C46:C47"/>
    <mergeCell ref="P25:P29"/>
    <mergeCell ref="Q25:Q29"/>
    <mergeCell ref="E26:E29"/>
    <mergeCell ref="F26:F29"/>
    <mergeCell ref="G26:G29"/>
    <mergeCell ref="H26:H29"/>
    <mergeCell ref="I26:I29"/>
    <mergeCell ref="J26:J27"/>
    <mergeCell ref="K26:K27"/>
    <mergeCell ref="L26:L27"/>
    <mergeCell ref="B21:P22"/>
    <mergeCell ref="B23:P24"/>
    <mergeCell ref="B25:B29"/>
    <mergeCell ref="C25:C29"/>
    <mergeCell ref="D25:D29"/>
    <mergeCell ref="E25:I25"/>
    <mergeCell ref="J25:L25"/>
    <mergeCell ref="M25:M27"/>
    <mergeCell ref="N25:N27"/>
    <mergeCell ref="O25:O29"/>
    <mergeCell ref="C16:F16"/>
    <mergeCell ref="C17:F17"/>
    <mergeCell ref="H17:K17"/>
    <mergeCell ref="C18:F18"/>
    <mergeCell ref="C19:F19"/>
    <mergeCell ref="H19:K19"/>
    <mergeCell ref="C10:S10"/>
    <mergeCell ref="C12:F12"/>
    <mergeCell ref="H12:K12"/>
    <mergeCell ref="C13:F13"/>
    <mergeCell ref="C14:F14"/>
    <mergeCell ref="C15:F15"/>
    <mergeCell ref="H15:K15"/>
    <mergeCell ref="B4:AE4"/>
    <mergeCell ref="B5:AE5"/>
    <mergeCell ref="C6:S6"/>
    <mergeCell ref="C7:S7"/>
    <mergeCell ref="C8:S8"/>
    <mergeCell ref="C9:S9"/>
  </mergeCells>
  <pageMargins left="0.27559055118110237" right="0.31496062992125984" top="0.74803149606299213" bottom="0.74803149606299213" header="0.35433070866141736" footer="0.31496062992125984"/>
  <pageSetup scale="7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poa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Sawdy Yamel Ortiz Jiménez</dc:creator>
  <cp:lastModifiedBy>Sawdy Yamel Ortiz Jiménez</cp:lastModifiedBy>
  <dcterms:created xsi:type="dcterms:W3CDTF">2022-07-01T13:27:27Z</dcterms:created>
  <dcterms:modified xsi:type="dcterms:W3CDTF">2022-07-01T13:28:10Z</dcterms:modified>
</cp:coreProperties>
</file>