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uevas\Desktop\MIS DOCUMENTOSV\Planif Depto 21\2024 PLANIF DEPTO\POA 24\tRIM 1 POA EJECUCION 24\"/>
    </mc:Choice>
  </mc:AlternateContent>
  <bookViews>
    <workbookView xWindow="0" yWindow="0" windowWidth="15360" windowHeight="11070"/>
  </bookViews>
  <sheets>
    <sheet name="MATRIZ POA" sheetId="5" r:id="rId1"/>
  </sheets>
  <externalReferences>
    <externalReference r:id="rId2"/>
  </externalReferences>
  <definedNames>
    <definedName name="Cal">#REF!</definedName>
    <definedName name="Calificación">[1]Hoja1!$G$6:$G$8</definedName>
    <definedName name="Imp">#REF!</definedName>
    <definedName name="matriz">#REF!</definedName>
    <definedName name="mm">#REF!</definedName>
    <definedName name="Objetivos">[1]Hoja1!$B$6:$B$9</definedName>
    <definedName name="Respuesta">[1]Hoja1!$P$6:$P$9</definedName>
    <definedName name="Riesgo">[1]Hoja1!$N$6:$N$11</definedName>
    <definedName name="Riesgos">[1]Hoja1!$D$6:$D$13</definedName>
    <definedName name="Valor">[1]Hoja1!$M$6:$M$11</definedName>
    <definedName name="VAR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5" l="1"/>
  <c r="I22" i="5" l="1"/>
  <c r="G22" i="5"/>
  <c r="G16" i="5"/>
  <c r="J22" i="5" l="1"/>
  <c r="G12" i="5"/>
</calcChain>
</file>

<file path=xl/sharedStrings.xml><?xml version="1.0" encoding="utf-8"?>
<sst xmlns="http://schemas.openxmlformats.org/spreadsheetml/2006/main" count="77" uniqueCount="65">
  <si>
    <t xml:space="preserve">Producto </t>
  </si>
  <si>
    <t>Indicador</t>
  </si>
  <si>
    <t xml:space="preserve">Beneficiarios  </t>
  </si>
  <si>
    <t>Unidad de Medida</t>
  </si>
  <si>
    <t>Hombres</t>
  </si>
  <si>
    <t>Mujeres</t>
  </si>
  <si>
    <t>1er.Trim.</t>
  </si>
  <si>
    <t xml:space="preserve">Medios de Verificación </t>
  </si>
  <si>
    <t>Metas Programadas 2024</t>
  </si>
  <si>
    <t>Total Benef.</t>
  </si>
  <si>
    <t>Dist. Munic.</t>
  </si>
  <si>
    <t>Municipio</t>
  </si>
  <si>
    <t>Provincia</t>
  </si>
  <si>
    <t>Viceministerio de Planificación Sectorial Agropecuaria</t>
  </si>
  <si>
    <t>Departamento de Planificación</t>
  </si>
  <si>
    <t>Insumos para los Indicadores de Cohesión Territorial</t>
  </si>
  <si>
    <t>La Vega</t>
  </si>
  <si>
    <t>Constanza</t>
  </si>
  <si>
    <t>Duarte</t>
  </si>
  <si>
    <t>San Francisco</t>
  </si>
  <si>
    <t>San Juan</t>
  </si>
  <si>
    <t>Tecnologías generadas para el manejo agropecuario</t>
  </si>
  <si>
    <t>Número de tecnologías</t>
  </si>
  <si>
    <t>Informes de ejecución de proyectos de investigación
Infomres de actividades de investigación</t>
  </si>
  <si>
    <t>Cantidad de tecnologías</t>
  </si>
  <si>
    <t>Al menos 34 tecnologías</t>
  </si>
  <si>
    <t xml:space="preserve">Informes mensuales de módulos de validación tecnológica
Informes de actividades de validación </t>
  </si>
  <si>
    <t>Tecnologías validadas a escala comercial</t>
  </si>
  <si>
    <t xml:space="preserve"> Transferencia a los Diferentes Usuarios de las Tecnologías y Servicios Tecnológicos Generados o Validados por el IDIAF</t>
  </si>
  <si>
    <t>Personas capacitadas</t>
  </si>
  <si>
    <t>Al menos 4826 productores y técnicos</t>
  </si>
  <si>
    <t>Informes trimestrales Listas de participantes
Memoria del Instituto</t>
  </si>
  <si>
    <t>Santo Domingo, Santiago</t>
  </si>
  <si>
    <t>A diciembre 2024, se ha trabajado en el proceso de generación de al menos 22 tecnologías</t>
  </si>
  <si>
    <t>MATRIZ DE RECOPILACIÓN DE INFORMACIÓN PARA EL POA 2024</t>
  </si>
  <si>
    <r>
      <t xml:space="preserve">Objetivo: </t>
    </r>
    <r>
      <rPr>
        <sz val="11"/>
        <color theme="1"/>
        <rFont val="Calibri"/>
        <family val="2"/>
        <scheme val="minor"/>
      </rPr>
      <t xml:space="preserve"> Impulsar y ejecutar las políticas públicas de investigación científica y tecnológicas en las áreas agrícola, pecuaria y forestal, a través del desarrollo de nuevas tecnologías y de cono-cimientos básicos que permitan impulsar el desarrollo del sector y mejorar la calidad de vida de la población.</t>
    </r>
  </si>
  <si>
    <r>
      <t xml:space="preserve">Ejes Estratégicos: </t>
    </r>
    <r>
      <rPr>
        <sz val="11"/>
        <color theme="1"/>
        <rFont val="Calibri"/>
        <family val="2"/>
        <scheme val="minor"/>
      </rPr>
      <t>Eje 1: Modernización y fortalecimiento del sector agropecuario 
Eje 2: Fomento y diversificación productiva 
Eje 3: Competitividad, rentabilidad y fomento a las agroexportaciones. 
Eje 4: Desarrollo de la infraestructura rural 
Eje 5: Protección social e inclusión productiva equidad de género, en el área rural. 
Eje 6: Sostenibilidad ambiental y de resiliencia al cambio climático.</t>
    </r>
  </si>
  <si>
    <r>
      <t xml:space="preserve">Institución: </t>
    </r>
    <r>
      <rPr>
        <sz val="11"/>
        <color theme="1"/>
        <rFont val="Calibri"/>
        <family val="2"/>
        <scheme val="minor"/>
      </rPr>
      <t xml:space="preserve"> Instituto Dominicano de Investigaciones Agropecuarias y Forestales (IDIAF) </t>
    </r>
  </si>
  <si>
    <t xml:space="preserve"> </t>
  </si>
  <si>
    <t>1) En estudio para determinar el rendimiento en polvo de la cáscara del cacao con la finalidad de ser usada en la fabricación de briquetas para combustible y en formulación de alimentos para animales, se determinó un rendimiento promedio de 15.4 %. Es decir, por cada 100 kilogramos de cáscara de cacao fresca se obtienen 15.4 kilogramos de polvo o ‘harina’ de cáscara de cacao. El color de la cáscara (amarillo o anaranjado) no afectó significativamente el rendimiento.</t>
  </si>
  <si>
    <r>
      <t xml:space="preserve">2) En estudio para evaluar la efectividad de 16 cepas de </t>
    </r>
    <r>
      <rPr>
        <i/>
        <sz val="12"/>
        <rFont val="Times New Roman"/>
        <family val="1"/>
      </rPr>
      <t>Trichoderma</t>
    </r>
    <r>
      <rPr>
        <sz val="12"/>
        <rFont val="Times New Roman"/>
        <family val="1"/>
      </rPr>
      <t xml:space="preserve"> en el control de hongo fitoparásito </t>
    </r>
    <r>
      <rPr>
        <i/>
        <sz val="12"/>
        <rFont val="Times New Roman"/>
        <family val="1"/>
      </rPr>
      <t>Pithyum</t>
    </r>
    <r>
      <rPr>
        <sz val="12"/>
        <rFont val="Times New Roman"/>
        <family val="1"/>
      </rPr>
      <t xml:space="preserve"> sp. se encontró que todas fueron efectivas, presentando niveles de antagonismo desde moderado a muy alto. Las mismas, por su alto poder antagónico, pueden ser utilizadas en futuras investigaciones a nivel de invernadero y campo. </t>
    </r>
    <r>
      <rPr>
        <sz val="12"/>
        <color rgb="FFFF0000"/>
        <rFont val="Times New Roman"/>
        <family val="1"/>
      </rPr>
      <t xml:space="preserve"> </t>
    </r>
  </si>
  <si>
    <t xml:space="preserve">1) Validadas tecnologías para la producción de plantas de cacao en la estación Mata Larga. </t>
  </si>
  <si>
    <t xml:space="preserve">2) Validadas tecnologías para la producción de ajo en la estación Constanza. </t>
  </si>
  <si>
    <t xml:space="preserve">Pedro Brand, </t>
  </si>
  <si>
    <t>Hato Mayor</t>
  </si>
  <si>
    <t>La Vega, Manseñor Nouel, Duarte, Monte Plata, Santo Domingo Oeste y San Juan, San José de Ocoa</t>
  </si>
  <si>
    <t>Constanza, Bonao, Yamasá, Pimentel, Pedro Brand, Arroyo Loro, Ocoa</t>
  </si>
  <si>
    <t>Duarte, Santiago</t>
  </si>
  <si>
    <t>San Francisco de Macorís, Santiago</t>
  </si>
  <si>
    <t>370 técnicos,productores estudiantes en día de campo, visitas a estaciones experimentales y trabajos de pasantía de estudiantes. Además , en talleres sobre fertilización, producción de compost y manejo de plagas en pimiento, batata, papa y arroz</t>
  </si>
  <si>
    <t>A 38 productores se les suministró material vegetal y pies de cría. A 12 de ellos, semillas de guandul, plantas sanas de limón persa, plantas de cacaco. A  26 productores fueron beneficiarios de 118,125 alevines de tilapias, del acuerdo FEDA-CODOPESCA.</t>
  </si>
  <si>
    <t xml:space="preserve"> Valverde, San José de Ocoa, Villa Atagracia, La Vega, provincia Espaillat, Monte Plata, Cotuí, Azua, San Juan, Guayibín, Puerto Plata, Duarte, Hermanas Mirabal, San Cristobal</t>
  </si>
  <si>
    <t xml:space="preserve"> Mao, San José de Ocoa, Villa Atagracia, La Vega, , Monte Plata, Cotuí, Azua, San Juan, Guayibín, Puerto Plata, San Francisco de Macorís, Cenoví y Villa Tapia, San Cristobal</t>
  </si>
  <si>
    <t>Arroyo Loro</t>
  </si>
  <si>
    <t xml:space="preserve">Resultados o Avance </t>
  </si>
  <si>
    <t xml:space="preserve">3) Avance en la instalaciín de la actividad de Uso de un implante hormonal (B- 17), sobre los parámetros productivos en ganado bovino mestizos de ceba. </t>
  </si>
  <si>
    <t>3) Manejo y alimentación en caprinos, a traves de la desparasitación y manejo de problemas respiratorio de cabritos.</t>
  </si>
  <si>
    <t>4) Alimentación en caprinos estabulados , con leguminosas, abustiva y pastos</t>
  </si>
  <si>
    <t>5) Validaciíón de tecnologías en la producción de yuca</t>
  </si>
  <si>
    <t xml:space="preserve">91 beneficiarios enanálisis de laboratorio de  800 muestras  de material de suelo y material de vegetal de cultivos, analizadas en los laboratorios de   de Mata Larga y CENTA en Pantoja.
</t>
  </si>
  <si>
    <t>Año 2024</t>
  </si>
  <si>
    <t xml:space="preserve">Metas Ejecutadas </t>
  </si>
  <si>
    <t>Total Meta Física Trim 1</t>
  </si>
  <si>
    <t xml:space="preserve"> Presupuesto Ejecutado</t>
  </si>
  <si>
    <t>EJECUCIÓN DEL PLAN OPERATIVO ANNUAL TRIMESTRE I (Enero - marzo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</si>
</sst>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409]#,##0.00;\-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ont="1"/>
    <xf numFmtId="0" fontId="2" fillId="2" borderId="14" xfId="0" applyFont="1" applyFill="1" applyBorder="1" applyAlignment="1">
      <alignment vertical="top" wrapText="1"/>
    </xf>
    <xf numFmtId="0" fontId="0" fillId="0" borderId="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0" fontId="6" fillId="0" borderId="1" xfId="0" quotePrefix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0" fillId="0" borderId="1" xfId="0" applyFont="1" applyBorder="1"/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6" fillId="2" borderId="1" xfId="0" quotePrefix="1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6" borderId="2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11" xfId="0" applyFont="1" applyBorder="1"/>
    <xf numFmtId="0" fontId="2" fillId="0" borderId="1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13" xfId="0" applyFont="1" applyBorder="1"/>
    <xf numFmtId="0" fontId="2" fillId="3" borderId="17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11" fillId="0" borderId="1" xfId="0" applyNumberFormat="1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1190624</xdr:colOff>
      <xdr:row>1</xdr:row>
      <xdr:rowOff>29935</xdr:rowOff>
    </xdr:from>
    <xdr:to>
      <xdr:col>12</xdr:col>
      <xdr:colOff>15875</xdr:colOff>
      <xdr:row>3</xdr:row>
      <xdr:rowOff>651782</xdr:rowOff>
    </xdr:to>
    <xdr:pic>
      <xdr:nvPicPr>
        <xdr:cNvPr id="4" name="Imagen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1874" y="220435"/>
          <a:ext cx="1063626" cy="1002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714401</xdr:colOff>
      <xdr:row>0</xdr:row>
      <xdr:rowOff>101427</xdr:rowOff>
    </xdr:from>
    <xdr:to>
      <xdr:col>5</xdr:col>
      <xdr:colOff>244870</xdr:colOff>
      <xdr:row>3</xdr:row>
      <xdr:rowOff>635001</xdr:rowOff>
    </xdr:to>
    <xdr:pic>
      <xdr:nvPicPr>
        <xdr:cNvPr id="6" name="Imagen 2" descr="Membrete-01">
          <a:extLst>
            <a:ext uri="{FF2B5EF4-FFF2-40B4-BE49-F238E27FC236}">
              <a16:creationId xmlns:a16="http://schemas.microsoft.com/office/drawing/2014/main" id="{305874F8-F889-AA16-42A0-21772CB19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8" t="31856" r="33992" b="592"/>
        <a:stretch>
          <a:fillRect/>
        </a:stretch>
      </xdr:blipFill>
      <xdr:spPr bwMode="auto">
        <a:xfrm>
          <a:off x="2889276" y="101427"/>
          <a:ext cx="2372094" cy="1105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%20Perez/Desktop/POA%202022/VAR/Matriz%20VAR_04%20oct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VAR"/>
      <sheetName val="Hoja1"/>
      <sheetName val="Ejemplo Mat VAR"/>
    </sheetNames>
    <sheetDataSet>
      <sheetData sheetId="0"/>
      <sheetData sheetId="1">
        <row r="6">
          <cell r="B6" t="str">
            <v>Estratégicos</v>
          </cell>
          <cell r="D6" t="str">
            <v>Financiero</v>
          </cell>
          <cell r="G6">
            <v>3</v>
          </cell>
          <cell r="M6">
            <v>3</v>
          </cell>
          <cell r="N6" t="str">
            <v>Alto</v>
          </cell>
          <cell r="P6" t="str">
            <v>Evitar</v>
          </cell>
        </row>
        <row r="7">
          <cell r="B7" t="str">
            <v>Operacionales o de resultados</v>
          </cell>
          <cell r="D7" t="str">
            <v>Estratégico</v>
          </cell>
          <cell r="G7">
            <v>2</v>
          </cell>
          <cell r="M7">
            <v>3</v>
          </cell>
          <cell r="N7" t="str">
            <v>Alto</v>
          </cell>
          <cell r="P7" t="str">
            <v>Reducir</v>
          </cell>
        </row>
        <row r="8">
          <cell r="B8" t="str">
            <v>De cumplimiento</v>
          </cell>
          <cell r="D8" t="str">
            <v>Imagén</v>
          </cell>
          <cell r="G8">
            <v>1</v>
          </cell>
          <cell r="M8">
            <v>2</v>
          </cell>
          <cell r="N8" t="str">
            <v>Medio</v>
          </cell>
          <cell r="P8" t="str">
            <v>Compartir</v>
          </cell>
        </row>
        <row r="9">
          <cell r="B9" t="str">
            <v>De información o rendición de cuentas</v>
          </cell>
          <cell r="D9" t="str">
            <v>Operativos</v>
          </cell>
          <cell r="M9">
            <v>2</v>
          </cell>
          <cell r="N9" t="str">
            <v>Medio</v>
          </cell>
          <cell r="P9" t="str">
            <v>Aceptar</v>
          </cell>
        </row>
        <row r="10">
          <cell r="D10" t="str">
            <v>De cumplimiento</v>
          </cell>
          <cell r="M10">
            <v>1</v>
          </cell>
          <cell r="N10" t="str">
            <v>Bajo</v>
          </cell>
        </row>
        <row r="11">
          <cell r="D11" t="str">
            <v>Políticos</v>
          </cell>
          <cell r="M11">
            <v>1</v>
          </cell>
          <cell r="N11" t="str">
            <v>Bajo</v>
          </cell>
        </row>
        <row r="12">
          <cell r="D12" t="str">
            <v>Medioambientales</v>
          </cell>
        </row>
        <row r="13">
          <cell r="D13" t="str">
            <v>Sociales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tabSelected="1" zoomScale="60" zoomScaleNormal="60" workbookViewId="0">
      <selection activeCell="B5" sqref="B5:O5"/>
    </sheetView>
  </sheetViews>
  <sheetFormatPr baseColWidth="10" defaultColWidth="10.85546875" defaultRowHeight="15" x14ac:dyDescent="0.25"/>
  <cols>
    <col min="1" max="1" width="10.85546875" style="1"/>
    <col min="2" max="2" width="21.7109375" style="1" customWidth="1"/>
    <col min="3" max="3" width="13.85546875" style="1" customWidth="1"/>
    <col min="4" max="4" width="15.7109375" style="1" customWidth="1"/>
    <col min="5" max="5" width="13" style="1" customWidth="1"/>
    <col min="6" max="6" width="14.5703125" style="1" customWidth="1"/>
    <col min="7" max="7" width="24.42578125" style="1" customWidth="1"/>
    <col min="8" max="8" width="14.5703125" style="1" customWidth="1"/>
    <col min="9" max="9" width="12.7109375" style="1" customWidth="1"/>
    <col min="10" max="10" width="10.85546875" style="1" customWidth="1"/>
    <col min="11" max="11" width="16.7109375" style="1" customWidth="1"/>
    <col min="12" max="12" width="33.5703125" style="1" customWidth="1"/>
    <col min="13" max="13" width="19.5703125" style="6" customWidth="1"/>
    <col min="14" max="14" width="14.85546875" style="6" customWidth="1"/>
    <col min="15" max="15" width="14.7109375" style="6" customWidth="1"/>
    <col min="16" max="16" width="21.85546875" style="1" customWidth="1"/>
    <col min="17" max="16384" width="10.85546875" style="1"/>
  </cols>
  <sheetData>
    <row r="2" spans="2:16" x14ac:dyDescent="0.25">
      <c r="B2" s="47" t="s">
        <v>13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2:16" x14ac:dyDescent="0.25">
      <c r="B3" s="47" t="s">
        <v>14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2:16" ht="60" customHeight="1" x14ac:dyDescent="0.25">
      <c r="B4" s="45" t="s">
        <v>34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2:16" ht="60" customHeight="1" thickBot="1" x14ac:dyDescent="0.3">
      <c r="B5" s="84" t="s">
        <v>64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2:16" ht="20.25" customHeight="1" x14ac:dyDescent="0.25">
      <c r="B6" s="56" t="s">
        <v>37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  <c r="N6" s="58"/>
      <c r="O6" s="59"/>
    </row>
    <row r="7" spans="2:16" ht="35.25" customHeight="1" x14ac:dyDescent="0.25">
      <c r="B7" s="60" t="s">
        <v>35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  <c r="N7" s="62"/>
      <c r="O7" s="63"/>
    </row>
    <row r="8" spans="2:16" ht="107.25" customHeight="1" thickBot="1" x14ac:dyDescent="0.3">
      <c r="B8" s="60" t="s">
        <v>36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  <c r="N8" s="62"/>
      <c r="O8" s="63"/>
    </row>
    <row r="9" spans="2:16" ht="48.75" hidden="1" customHeight="1" thickBot="1" x14ac:dyDescent="0.3">
      <c r="B9" s="2"/>
      <c r="C9" s="55"/>
      <c r="D9" s="55"/>
      <c r="E9" s="55"/>
      <c r="F9" s="55"/>
      <c r="G9" s="55"/>
      <c r="H9" s="55"/>
      <c r="I9" s="55"/>
      <c r="J9" s="55"/>
      <c r="K9" s="55"/>
      <c r="L9" s="55"/>
      <c r="M9" s="3"/>
      <c r="N9" s="3"/>
      <c r="O9" s="4"/>
    </row>
    <row r="10" spans="2:16" ht="28.5" customHeight="1" x14ac:dyDescent="0.25">
      <c r="B10" s="64" t="s">
        <v>0</v>
      </c>
      <c r="C10" s="66" t="s">
        <v>3</v>
      </c>
      <c r="D10" s="68" t="s">
        <v>1</v>
      </c>
      <c r="E10" s="73" t="s">
        <v>8</v>
      </c>
      <c r="F10" s="74"/>
      <c r="G10" s="16" t="s">
        <v>61</v>
      </c>
      <c r="H10" s="70" t="s">
        <v>2</v>
      </c>
      <c r="I10" s="71"/>
      <c r="J10" s="72"/>
      <c r="K10" s="48" t="s">
        <v>7</v>
      </c>
      <c r="L10" s="50" t="s">
        <v>54</v>
      </c>
      <c r="M10" s="52" t="s">
        <v>15</v>
      </c>
      <c r="N10" s="53"/>
      <c r="O10" s="54"/>
      <c r="P10" s="80" t="s">
        <v>63</v>
      </c>
    </row>
    <row r="11" spans="2:16" ht="48.75" customHeight="1" x14ac:dyDescent="0.25">
      <c r="B11" s="65"/>
      <c r="C11" s="67"/>
      <c r="D11" s="69"/>
      <c r="E11" s="17" t="s">
        <v>60</v>
      </c>
      <c r="F11" s="18" t="s">
        <v>6</v>
      </c>
      <c r="G11" s="19" t="s">
        <v>62</v>
      </c>
      <c r="H11" s="20" t="s">
        <v>4</v>
      </c>
      <c r="I11" s="21" t="s">
        <v>5</v>
      </c>
      <c r="J11" s="22" t="s">
        <v>9</v>
      </c>
      <c r="K11" s="49"/>
      <c r="L11" s="51"/>
      <c r="M11" s="23" t="s">
        <v>10</v>
      </c>
      <c r="N11" s="23" t="s">
        <v>11</v>
      </c>
      <c r="O11" s="24" t="s">
        <v>12</v>
      </c>
      <c r="P11" s="81"/>
    </row>
    <row r="12" spans="2:16" ht="290.25" customHeight="1" x14ac:dyDescent="0.25">
      <c r="B12" s="42" t="s">
        <v>21</v>
      </c>
      <c r="C12" s="42" t="s">
        <v>22</v>
      </c>
      <c r="D12" s="42" t="s">
        <v>33</v>
      </c>
      <c r="E12" s="43">
        <v>22</v>
      </c>
      <c r="F12" s="44">
        <v>5</v>
      </c>
      <c r="G12" s="39">
        <f>2+1+0</f>
        <v>3</v>
      </c>
      <c r="H12" s="40" t="s">
        <v>38</v>
      </c>
      <c r="I12" s="41" t="s">
        <v>38</v>
      </c>
      <c r="J12" s="41" t="s">
        <v>38</v>
      </c>
      <c r="K12" s="42" t="s">
        <v>23</v>
      </c>
      <c r="L12" s="8" t="s">
        <v>39</v>
      </c>
      <c r="M12" s="5"/>
      <c r="N12" s="7" t="s">
        <v>19</v>
      </c>
      <c r="O12" s="25" t="s">
        <v>18</v>
      </c>
      <c r="P12" s="83">
        <v>27136013.710000001</v>
      </c>
    </row>
    <row r="13" spans="2:16" ht="210" customHeight="1" x14ac:dyDescent="0.25">
      <c r="B13" s="42"/>
      <c r="C13" s="42"/>
      <c r="D13" s="42"/>
      <c r="E13" s="43"/>
      <c r="F13" s="44"/>
      <c r="G13" s="39"/>
      <c r="H13" s="40"/>
      <c r="I13" s="41"/>
      <c r="J13" s="41"/>
      <c r="K13" s="42"/>
      <c r="L13" s="8" t="s">
        <v>40</v>
      </c>
      <c r="M13" s="5"/>
      <c r="N13" s="7" t="s">
        <v>19</v>
      </c>
      <c r="O13" s="25" t="s">
        <v>18</v>
      </c>
      <c r="P13" s="83"/>
    </row>
    <row r="14" spans="2:16" ht="75" x14ac:dyDescent="0.25">
      <c r="B14" s="42"/>
      <c r="C14" s="42"/>
      <c r="D14" s="42"/>
      <c r="E14" s="43"/>
      <c r="F14" s="44"/>
      <c r="G14" s="39"/>
      <c r="H14" s="40"/>
      <c r="I14" s="41"/>
      <c r="J14" s="41"/>
      <c r="K14" s="42"/>
      <c r="L14" s="13" t="s">
        <v>55</v>
      </c>
      <c r="M14" s="10"/>
      <c r="N14" s="14" t="s">
        <v>44</v>
      </c>
      <c r="O14" s="26" t="s">
        <v>44</v>
      </c>
      <c r="P14" s="83"/>
    </row>
    <row r="15" spans="2:16" x14ac:dyDescent="0.25">
      <c r="B15" s="27"/>
      <c r="C15" s="27"/>
      <c r="D15" s="27"/>
      <c r="E15" s="28"/>
      <c r="F15" s="29"/>
      <c r="G15" s="30"/>
      <c r="H15" s="31"/>
      <c r="I15" s="32"/>
      <c r="J15" s="32"/>
      <c r="K15" s="27"/>
      <c r="L15" s="7"/>
      <c r="M15" s="5"/>
      <c r="N15" s="7"/>
      <c r="O15" s="25"/>
      <c r="P15" s="11"/>
    </row>
    <row r="16" spans="2:16" ht="116.25" customHeight="1" x14ac:dyDescent="0.25">
      <c r="B16" s="77" t="s">
        <v>27</v>
      </c>
      <c r="C16" s="42" t="s">
        <v>24</v>
      </c>
      <c r="D16" s="42" t="s">
        <v>25</v>
      </c>
      <c r="E16" s="78">
        <v>34</v>
      </c>
      <c r="F16" s="79">
        <v>6</v>
      </c>
      <c r="G16" s="75">
        <f>2+2+1</f>
        <v>5</v>
      </c>
      <c r="H16" s="76" t="s">
        <v>38</v>
      </c>
      <c r="I16" s="76" t="s">
        <v>38</v>
      </c>
      <c r="J16" s="41" t="s">
        <v>38</v>
      </c>
      <c r="K16" s="42" t="s">
        <v>26</v>
      </c>
      <c r="L16" s="9" t="s">
        <v>41</v>
      </c>
      <c r="M16" s="5"/>
      <c r="N16" s="7" t="s">
        <v>19</v>
      </c>
      <c r="O16" s="25" t="s">
        <v>18</v>
      </c>
      <c r="P16" s="82">
        <v>11675918.109999999</v>
      </c>
    </row>
    <row r="17" spans="2:16" ht="86.25" customHeight="1" x14ac:dyDescent="0.25">
      <c r="B17" s="77"/>
      <c r="C17" s="42"/>
      <c r="D17" s="42"/>
      <c r="E17" s="78"/>
      <c r="F17" s="79"/>
      <c r="G17" s="75"/>
      <c r="H17" s="76"/>
      <c r="I17" s="76"/>
      <c r="J17" s="41"/>
      <c r="K17" s="42"/>
      <c r="L17" s="9" t="s">
        <v>42</v>
      </c>
      <c r="M17" s="5"/>
      <c r="N17" s="5" t="s">
        <v>17</v>
      </c>
      <c r="O17" s="25" t="s">
        <v>16</v>
      </c>
      <c r="P17" s="82"/>
    </row>
    <row r="18" spans="2:16" ht="84" customHeight="1" x14ac:dyDescent="0.25">
      <c r="B18" s="77"/>
      <c r="C18" s="42"/>
      <c r="D18" s="42"/>
      <c r="E18" s="78"/>
      <c r="F18" s="79"/>
      <c r="G18" s="75"/>
      <c r="H18" s="76"/>
      <c r="I18" s="76"/>
      <c r="J18" s="41"/>
      <c r="K18" s="42"/>
      <c r="L18" s="12" t="s">
        <v>56</v>
      </c>
      <c r="M18" s="13"/>
      <c r="N18" s="13" t="s">
        <v>43</v>
      </c>
      <c r="O18" s="26" t="s">
        <v>32</v>
      </c>
      <c r="P18" s="82"/>
    </row>
    <row r="19" spans="2:16" ht="70.5" customHeight="1" x14ac:dyDescent="0.25">
      <c r="B19" s="77"/>
      <c r="C19" s="42"/>
      <c r="D19" s="42"/>
      <c r="E19" s="78"/>
      <c r="F19" s="79"/>
      <c r="G19" s="75"/>
      <c r="H19" s="76"/>
      <c r="I19" s="76"/>
      <c r="J19" s="41"/>
      <c r="K19" s="42"/>
      <c r="L19" s="33" t="s">
        <v>57</v>
      </c>
      <c r="M19" s="13"/>
      <c r="N19" s="13" t="s">
        <v>43</v>
      </c>
      <c r="O19" s="26" t="s">
        <v>32</v>
      </c>
      <c r="P19" s="82"/>
    </row>
    <row r="20" spans="2:16" ht="30" x14ac:dyDescent="0.25">
      <c r="B20" s="77"/>
      <c r="C20" s="42"/>
      <c r="D20" s="42"/>
      <c r="E20" s="78"/>
      <c r="F20" s="79"/>
      <c r="G20" s="75"/>
      <c r="H20" s="76"/>
      <c r="I20" s="76"/>
      <c r="J20" s="41"/>
      <c r="K20" s="42"/>
      <c r="L20" s="12" t="s">
        <v>58</v>
      </c>
      <c r="M20" s="14"/>
      <c r="N20" s="14" t="s">
        <v>53</v>
      </c>
      <c r="O20" s="26" t="s">
        <v>20</v>
      </c>
      <c r="P20" s="82"/>
    </row>
    <row r="21" spans="2:16" x14ac:dyDescent="0.25">
      <c r="B21" s="34"/>
      <c r="C21" s="7"/>
      <c r="D21" s="7"/>
      <c r="E21" s="35"/>
      <c r="F21" s="36"/>
      <c r="G21" s="37"/>
      <c r="H21" s="25"/>
      <c r="I21" s="25"/>
      <c r="J21" s="32"/>
      <c r="K21" s="7"/>
      <c r="L21" s="38"/>
      <c r="M21" s="5"/>
      <c r="N21" s="5"/>
      <c r="O21" s="25"/>
      <c r="P21" s="11"/>
    </row>
    <row r="22" spans="2:16" ht="263.25" customHeight="1" x14ac:dyDescent="0.25">
      <c r="B22" s="77" t="s">
        <v>28</v>
      </c>
      <c r="C22" s="42" t="s">
        <v>29</v>
      </c>
      <c r="D22" s="42" t="s">
        <v>30</v>
      </c>
      <c r="E22" s="78">
        <v>4826</v>
      </c>
      <c r="F22" s="79">
        <v>421</v>
      </c>
      <c r="G22" s="79">
        <f>234+167+75+23</f>
        <v>499</v>
      </c>
      <c r="H22" s="43">
        <f>201+87+67+20</f>
        <v>375</v>
      </c>
      <c r="I22" s="43">
        <f>33+80+8+3</f>
        <v>124</v>
      </c>
      <c r="J22" s="43">
        <f>H22+I22</f>
        <v>499</v>
      </c>
      <c r="K22" s="42" t="s">
        <v>31</v>
      </c>
      <c r="L22" s="15" t="s">
        <v>59</v>
      </c>
      <c r="M22" s="14"/>
      <c r="N22" s="13" t="s">
        <v>52</v>
      </c>
      <c r="O22" s="26" t="s">
        <v>51</v>
      </c>
      <c r="P22" s="82">
        <v>1169671.48</v>
      </c>
    </row>
    <row r="23" spans="2:16" ht="169.5" customHeight="1" x14ac:dyDescent="0.25">
      <c r="B23" s="77"/>
      <c r="C23" s="42"/>
      <c r="D23" s="42"/>
      <c r="E23" s="78"/>
      <c r="F23" s="79"/>
      <c r="G23" s="79"/>
      <c r="H23" s="43"/>
      <c r="I23" s="43"/>
      <c r="J23" s="43"/>
      <c r="K23" s="42"/>
      <c r="L23" s="13" t="s">
        <v>49</v>
      </c>
      <c r="M23" s="14"/>
      <c r="N23" s="13" t="s">
        <v>46</v>
      </c>
      <c r="O23" s="26" t="s">
        <v>45</v>
      </c>
      <c r="P23" s="82"/>
    </row>
    <row r="24" spans="2:16" ht="137.25" customHeight="1" x14ac:dyDescent="0.25">
      <c r="B24" s="77"/>
      <c r="C24" s="42"/>
      <c r="D24" s="42"/>
      <c r="E24" s="78"/>
      <c r="F24" s="79"/>
      <c r="G24" s="79"/>
      <c r="H24" s="43"/>
      <c r="I24" s="43"/>
      <c r="J24" s="43"/>
      <c r="K24" s="42"/>
      <c r="L24" s="33" t="s">
        <v>50</v>
      </c>
      <c r="M24" s="14"/>
      <c r="N24" s="13" t="s">
        <v>48</v>
      </c>
      <c r="O24" s="26" t="s">
        <v>47</v>
      </c>
      <c r="P24" s="82"/>
    </row>
  </sheetData>
  <mergeCells count="50">
    <mergeCell ref="K16:K20"/>
    <mergeCell ref="P10:P11"/>
    <mergeCell ref="K22:K24"/>
    <mergeCell ref="J22:J24"/>
    <mergeCell ref="I22:I24"/>
    <mergeCell ref="J16:J20"/>
    <mergeCell ref="J12:J14"/>
    <mergeCell ref="K12:K14"/>
    <mergeCell ref="P22:P24"/>
    <mergeCell ref="P16:P20"/>
    <mergeCell ref="P12:P14"/>
    <mergeCell ref="H22:H24"/>
    <mergeCell ref="G22:G24"/>
    <mergeCell ref="C22:C24"/>
    <mergeCell ref="B22:B24"/>
    <mergeCell ref="F22:F24"/>
    <mergeCell ref="E22:E24"/>
    <mergeCell ref="D22:D24"/>
    <mergeCell ref="G16:G20"/>
    <mergeCell ref="H16:H20"/>
    <mergeCell ref="I16:I20"/>
    <mergeCell ref="B16:B20"/>
    <mergeCell ref="C16:C20"/>
    <mergeCell ref="D16:D20"/>
    <mergeCell ref="E16:E20"/>
    <mergeCell ref="F16:F20"/>
    <mergeCell ref="B4:O4"/>
    <mergeCell ref="B2:O2"/>
    <mergeCell ref="B3:O3"/>
    <mergeCell ref="K10:K11"/>
    <mergeCell ref="L10:L11"/>
    <mergeCell ref="M10:O10"/>
    <mergeCell ref="C9:L9"/>
    <mergeCell ref="B6:O6"/>
    <mergeCell ref="B7:O7"/>
    <mergeCell ref="B8:O8"/>
    <mergeCell ref="B10:B11"/>
    <mergeCell ref="C10:C11"/>
    <mergeCell ref="D10:D11"/>
    <mergeCell ref="H10:J10"/>
    <mergeCell ref="E10:F10"/>
    <mergeCell ref="B5:O5"/>
    <mergeCell ref="G12:G14"/>
    <mergeCell ref="H12:H14"/>
    <mergeCell ref="I12:I14"/>
    <mergeCell ref="B12:B14"/>
    <mergeCell ref="C12:C14"/>
    <mergeCell ref="D12:D14"/>
    <mergeCell ref="E12:E14"/>
    <mergeCell ref="F12:F14"/>
  </mergeCells>
  <dataValidations count="1">
    <dataValidation allowBlank="1" showInputMessage="1" showErrorMessage="1" prompt="Monto presupuestado para el producto" sqref="P16 P22"/>
  </dataValidations>
  <pageMargins left="0.27559055118110198" right="0.31496062992126" top="0.74803149606299202" bottom="0.74803149606299202" header="0.35433070866141703" footer="0.31496062992126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POA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Dianela Figueroa</dc:creator>
  <cp:lastModifiedBy>Maria Cuevas</cp:lastModifiedBy>
  <cp:lastPrinted>2019-10-22T17:28:53Z</cp:lastPrinted>
  <dcterms:created xsi:type="dcterms:W3CDTF">2017-08-21T18:14:40Z</dcterms:created>
  <dcterms:modified xsi:type="dcterms:W3CDTF">2024-04-08T21:14:50Z</dcterms:modified>
</cp:coreProperties>
</file>