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875" windowHeight="823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Q77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O11" i="1" s="1"/>
  <c r="N12" i="1"/>
  <c r="M12" i="1"/>
  <c r="M11" i="1" s="1"/>
  <c r="L12" i="1"/>
  <c r="K12" i="1"/>
  <c r="K11" i="1" s="1"/>
  <c r="J12" i="1"/>
  <c r="I12" i="1"/>
  <c r="I11" i="1" s="1"/>
  <c r="H12" i="1"/>
  <c r="G12" i="1"/>
  <c r="G11" i="1" s="1"/>
  <c r="F12" i="1"/>
  <c r="E12" i="1"/>
  <c r="E11" i="1" s="1"/>
  <c r="D12" i="1"/>
  <c r="C12" i="1"/>
  <c r="Q12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E85" i="1" l="1"/>
  <c r="I85" i="1"/>
  <c r="M85" i="1"/>
  <c r="G85" i="1"/>
  <c r="K85" i="1"/>
  <c r="O85" i="1"/>
  <c r="C11" i="1"/>
  <c r="C76" i="1"/>
  <c r="Q76" i="1" s="1"/>
  <c r="Q11" i="1" l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<sst xmlns="http://schemas.openxmlformats.org/spreadsheetml/2006/main" count="97" uniqueCount="97">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</sst>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564709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7566" y="553811"/>
          <a:ext cx="1539243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4079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10153650" y="2321560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9157157" y="2170271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16" zoomScale="70" zoomScaleNormal="70" zoomScaleSheetLayoutView="70" workbookViewId="0">
      <selection activeCell="B14" sqref="B14"/>
    </sheetView>
  </sheetViews>
  <sheetFormatPr baseColWidth="10" defaultColWidth="11.42578125" defaultRowHeight="15" x14ac:dyDescent="0.25"/>
  <cols>
    <col min="2" max="2" width="98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344303739.80000001</v>
      </c>
      <c r="E11" s="21">
        <f t="shared" ref="E11:P11" si="0">E12+E18+E28+E38+E47+E54+E64+E69+E72</f>
        <v>19783124.780000001</v>
      </c>
      <c r="F11" s="21">
        <f t="shared" si="0"/>
        <v>20671236.090000004</v>
      </c>
      <c r="G11" s="21">
        <f t="shared" si="0"/>
        <v>20964507.780000001</v>
      </c>
      <c r="H11" s="21">
        <f t="shared" si="0"/>
        <v>38621161.939999998</v>
      </c>
      <c r="I11" s="21">
        <f t="shared" si="0"/>
        <v>22760356.599999998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209166760.81000003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f>SUM(D13:D17)</f>
        <v>278030271</v>
      </c>
      <c r="E12" s="24">
        <f t="shared" ref="E12:O12" si="1">SUM(E13:E17)</f>
        <v>19211902.370000001</v>
      </c>
      <c r="F12" s="24">
        <f t="shared" si="1"/>
        <v>19091194.260000002</v>
      </c>
      <c r="G12" s="24">
        <f t="shared" si="1"/>
        <v>19117959.199999999</v>
      </c>
      <c r="H12" s="24">
        <f t="shared" si="1"/>
        <v>33450549.560000002</v>
      </c>
      <c r="I12" s="24">
        <f t="shared" si="1"/>
        <v>20248869.369999997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165709796.24000001</v>
      </c>
    </row>
    <row r="13" spans="2:18" ht="18.75" x14ac:dyDescent="0.3">
      <c r="B13" s="26" t="s">
        <v>24</v>
      </c>
      <c r="C13" s="27">
        <v>228598462</v>
      </c>
      <c r="D13" s="27">
        <v>228883462</v>
      </c>
      <c r="E13" s="27">
        <v>16519792.060000001</v>
      </c>
      <c r="F13" s="27">
        <v>16415137.890000001</v>
      </c>
      <c r="G13" s="27">
        <v>16438542.560000001</v>
      </c>
      <c r="H13" s="27">
        <v>16448542.560000001</v>
      </c>
      <c r="I13" s="27">
        <v>17550322.079999998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C13-E13-F13-G13-H13-I13-J13-K13-L13-M13-N13-O13-P13</f>
        <v>145226124.85000002</v>
      </c>
    </row>
    <row r="14" spans="2:18" ht="18.75" x14ac:dyDescent="0.3">
      <c r="B14" s="26" t="s">
        <v>25</v>
      </c>
      <c r="C14" s="27">
        <v>16169623</v>
      </c>
      <c r="D14" s="27">
        <v>17084623</v>
      </c>
      <c r="E14" s="27">
        <v>168500</v>
      </c>
      <c r="F14" s="27">
        <v>168500</v>
      </c>
      <c r="G14" s="27">
        <v>168500</v>
      </c>
      <c r="H14" s="27">
        <v>14485635.460000001</v>
      </c>
      <c r="I14" s="27">
        <v>168500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1009987.5399999991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32062186</v>
      </c>
      <c r="D17" s="27">
        <v>32062186</v>
      </c>
      <c r="E17" s="27">
        <v>2523610.31</v>
      </c>
      <c r="F17" s="27">
        <v>2507556.37</v>
      </c>
      <c r="G17" s="27">
        <v>2510916.64</v>
      </c>
      <c r="H17" s="27">
        <v>2516371.54</v>
      </c>
      <c r="I17" s="27">
        <v>2530047.29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19473683.850000001</v>
      </c>
    </row>
    <row r="18" spans="2:17" s="25" customFormat="1" ht="18.75" x14ac:dyDescent="0.3">
      <c r="B18" s="22" t="s">
        <v>29</v>
      </c>
      <c r="C18" s="23">
        <f>SUM(C19:C27)</f>
        <v>34371877</v>
      </c>
      <c r="D18" s="23">
        <f>SUM(D19:D27)</f>
        <v>39041968.799999997</v>
      </c>
      <c r="E18" s="24">
        <f t="shared" ref="E18:O18" si="3">SUM(E19:E27)</f>
        <v>571222.41</v>
      </c>
      <c r="F18" s="24">
        <f t="shared" si="3"/>
        <v>1580041.83</v>
      </c>
      <c r="G18" s="24">
        <f t="shared" si="3"/>
        <v>1846548.58</v>
      </c>
      <c r="H18" s="24">
        <f t="shared" si="3"/>
        <v>3812717.2199999997</v>
      </c>
      <c r="I18" s="24">
        <f t="shared" si="3"/>
        <v>2057124.29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24504222.670000009</v>
      </c>
    </row>
    <row r="19" spans="2:17" ht="18.75" x14ac:dyDescent="0.3">
      <c r="B19" s="26" t="s">
        <v>30</v>
      </c>
      <c r="C19" s="27">
        <v>9260600</v>
      </c>
      <c r="D19" s="27">
        <v>9260600</v>
      </c>
      <c r="E19" s="10">
        <v>571222.41</v>
      </c>
      <c r="F19" s="10">
        <v>511069.98</v>
      </c>
      <c r="G19" s="10">
        <v>806796.21</v>
      </c>
      <c r="H19" s="10">
        <v>710791.67</v>
      </c>
      <c r="I19" s="10">
        <v>705681.68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5955038.0499999998</v>
      </c>
    </row>
    <row r="20" spans="2:17" ht="18.75" x14ac:dyDescent="0.3">
      <c r="B20" s="26" t="s">
        <v>31</v>
      </c>
      <c r="C20" s="27">
        <v>572000</v>
      </c>
      <c r="D20" s="27">
        <v>222000</v>
      </c>
      <c r="E20" s="10">
        <v>0</v>
      </c>
      <c r="F20" s="10">
        <v>0</v>
      </c>
      <c r="G20" s="10">
        <v>0</v>
      </c>
      <c r="H20" s="10">
        <v>0</v>
      </c>
      <c r="I20" s="10">
        <v>46020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525980</v>
      </c>
    </row>
    <row r="21" spans="2:17" ht="18.75" x14ac:dyDescent="0.3">
      <c r="B21" s="26" t="s">
        <v>32</v>
      </c>
      <c r="C21" s="27">
        <v>1212000</v>
      </c>
      <c r="D21" s="27">
        <v>1212000</v>
      </c>
      <c r="E21" s="10">
        <v>0</v>
      </c>
      <c r="F21" s="10">
        <v>0</v>
      </c>
      <c r="G21" s="10">
        <v>147650</v>
      </c>
      <c r="H21" s="10">
        <v>64900</v>
      </c>
      <c r="I21" s="10">
        <v>63150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936300</v>
      </c>
    </row>
    <row r="22" spans="2:17" ht="18.75" x14ac:dyDescent="0.3">
      <c r="B22" s="26" t="s">
        <v>33</v>
      </c>
      <c r="C22" s="27">
        <v>30000</v>
      </c>
      <c r="D22" s="27">
        <v>30000</v>
      </c>
      <c r="E22" s="10">
        <v>0</v>
      </c>
      <c r="F22" s="10">
        <v>0</v>
      </c>
      <c r="G22" s="10">
        <v>0</v>
      </c>
      <c r="H22" s="10">
        <v>0</v>
      </c>
      <c r="I22" s="10">
        <v>27000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3000</v>
      </c>
    </row>
    <row r="23" spans="2:17" ht="18.75" x14ac:dyDescent="0.3">
      <c r="B23" s="26" t="s">
        <v>34</v>
      </c>
      <c r="C23" s="27">
        <v>4975970</v>
      </c>
      <c r="D23" s="27">
        <v>4975970</v>
      </c>
      <c r="E23" s="10">
        <v>0</v>
      </c>
      <c r="F23" s="10">
        <v>792840.28</v>
      </c>
      <c r="G23" s="10">
        <v>396420.14</v>
      </c>
      <c r="H23" s="10">
        <v>396420.14</v>
      </c>
      <c r="I23" s="10">
        <v>396420.14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2993869.2999999993</v>
      </c>
    </row>
    <row r="24" spans="2:17" ht="18.75" x14ac:dyDescent="0.3">
      <c r="B24" s="26" t="s">
        <v>35</v>
      </c>
      <c r="C24" s="27">
        <v>6600000</v>
      </c>
      <c r="D24" s="27">
        <v>6610000</v>
      </c>
      <c r="E24" s="10">
        <v>0</v>
      </c>
      <c r="F24" s="10">
        <v>276131.57</v>
      </c>
      <c r="G24" s="10">
        <v>495682.23</v>
      </c>
      <c r="H24" s="10">
        <v>2495524.8199999998</v>
      </c>
      <c r="I24" s="10">
        <v>525985.94999999995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2806675.4299999997</v>
      </c>
    </row>
    <row r="25" spans="2:17" ht="18.75" x14ac:dyDescent="0.3">
      <c r="B25" s="26" t="s">
        <v>36</v>
      </c>
      <c r="C25" s="27">
        <v>4522225</v>
      </c>
      <c r="D25" s="27">
        <v>8202225</v>
      </c>
      <c r="E25" s="10">
        <v>0</v>
      </c>
      <c r="F25" s="10">
        <v>0</v>
      </c>
      <c r="G25" s="10">
        <v>0</v>
      </c>
      <c r="H25" s="10">
        <v>145080.59</v>
      </c>
      <c r="I25" s="10">
        <v>145514.01999999999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4231630.3900000006</v>
      </c>
    </row>
    <row r="26" spans="2:17" ht="18.75" x14ac:dyDescent="0.3">
      <c r="B26" s="26" t="s">
        <v>37</v>
      </c>
      <c r="C26" s="27">
        <v>5727000</v>
      </c>
      <c r="D26" s="27">
        <v>6757000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5727000</v>
      </c>
    </row>
    <row r="27" spans="2:17" ht="18.75" x14ac:dyDescent="0.3">
      <c r="B27" s="26" t="s">
        <v>38</v>
      </c>
      <c r="C27" s="27">
        <v>1472082</v>
      </c>
      <c r="D27" s="27">
        <v>1772173.8</v>
      </c>
      <c r="E27" s="10">
        <v>0</v>
      </c>
      <c r="F27" s="10">
        <v>0</v>
      </c>
      <c r="G27" s="10">
        <v>0</v>
      </c>
      <c r="H27" s="10">
        <v>0</v>
      </c>
      <c r="I27" s="10">
        <v>147352.5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1324729.5</v>
      </c>
    </row>
    <row r="28" spans="2:17" s="25" customFormat="1" ht="18.75" x14ac:dyDescent="0.3">
      <c r="B28" s="22" t="s">
        <v>39</v>
      </c>
      <c r="C28" s="23">
        <f>SUM(C29:C37)</f>
        <v>16605600</v>
      </c>
      <c r="D28" s="23">
        <f>SUM(D29:D37)</f>
        <v>18499600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1357895.1600000001</v>
      </c>
      <c r="I28" s="24">
        <f t="shared" si="4"/>
        <v>454362.94000000006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14793341.9</v>
      </c>
    </row>
    <row r="29" spans="2:17" ht="18.75" x14ac:dyDescent="0.3">
      <c r="B29" s="26" t="s">
        <v>40</v>
      </c>
      <c r="C29" s="27">
        <v>4060241</v>
      </c>
      <c r="D29" s="27">
        <v>4060241</v>
      </c>
      <c r="E29" s="10">
        <v>0</v>
      </c>
      <c r="F29" s="10">
        <v>0</v>
      </c>
      <c r="G29" s="10">
        <v>0</v>
      </c>
      <c r="H29" s="10">
        <v>378149.34</v>
      </c>
      <c r="I29" s="10">
        <v>20160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3661931.66</v>
      </c>
    </row>
    <row r="30" spans="2:17" ht="18.75" x14ac:dyDescent="0.3">
      <c r="B30" s="26" t="s">
        <v>41</v>
      </c>
      <c r="C30" s="27">
        <v>635000</v>
      </c>
      <c r="D30" s="27">
        <v>669000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635000</v>
      </c>
    </row>
    <row r="31" spans="2:17" ht="18.75" x14ac:dyDescent="0.3">
      <c r="B31" s="26" t="s">
        <v>42</v>
      </c>
      <c r="C31" s="27">
        <v>462150</v>
      </c>
      <c r="D31" s="27">
        <v>462150</v>
      </c>
      <c r="E31" s="10">
        <v>0</v>
      </c>
      <c r="F31" s="10">
        <v>0</v>
      </c>
      <c r="G31" s="10">
        <v>0</v>
      </c>
      <c r="H31" s="10">
        <v>52250.400000000001</v>
      </c>
      <c r="I31" s="10">
        <v>123850.91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286048.68999999994</v>
      </c>
    </row>
    <row r="32" spans="2:17" ht="18.75" x14ac:dyDescent="0.3">
      <c r="B32" s="26" t="s">
        <v>43</v>
      </c>
      <c r="C32" s="27">
        <v>277650</v>
      </c>
      <c r="D32" s="27">
        <v>277650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277650</v>
      </c>
    </row>
    <row r="33" spans="2:39" ht="18.75" x14ac:dyDescent="0.3">
      <c r="B33" s="26" t="s">
        <v>44</v>
      </c>
      <c r="C33" s="27">
        <v>1323450</v>
      </c>
      <c r="D33" s="27">
        <v>1323450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1323450</v>
      </c>
    </row>
    <row r="34" spans="2:39" ht="18.75" x14ac:dyDescent="0.3">
      <c r="B34" s="26" t="s">
        <v>45</v>
      </c>
      <c r="C34" s="27">
        <v>281350</v>
      </c>
      <c r="D34" s="27">
        <v>321350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281350</v>
      </c>
    </row>
    <row r="35" spans="2:39" ht="18.75" x14ac:dyDescent="0.3">
      <c r="B35" s="26" t="s">
        <v>46</v>
      </c>
      <c r="C35" s="27">
        <v>6398595</v>
      </c>
      <c r="D35" s="27">
        <v>7148595</v>
      </c>
      <c r="E35" s="10">
        <v>0</v>
      </c>
      <c r="F35" s="10">
        <v>0</v>
      </c>
      <c r="G35" s="10">
        <v>0</v>
      </c>
      <c r="H35" s="10">
        <v>665243.37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5733351.6299999999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3167164</v>
      </c>
      <c r="D37" s="27">
        <v>4237164</v>
      </c>
      <c r="E37" s="10">
        <v>0</v>
      </c>
      <c r="F37" s="10">
        <v>0</v>
      </c>
      <c r="G37" s="10">
        <v>0</v>
      </c>
      <c r="H37" s="10">
        <v>262252.05</v>
      </c>
      <c r="I37" s="10">
        <v>310352.03000000003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2594559.92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4159400</v>
      </c>
      <c r="D54" s="23">
        <f>SUM(D55:D63)</f>
        <v>8731900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4159400</v>
      </c>
    </row>
    <row r="55" spans="2:17" ht="18.75" x14ac:dyDescent="0.3">
      <c r="B55" s="26" t="s">
        <v>66</v>
      </c>
      <c r="C55" s="27">
        <v>1872400</v>
      </c>
      <c r="D55" s="27">
        <v>2565400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1872400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50000</v>
      </c>
      <c r="D57" s="27">
        <v>50000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50000</v>
      </c>
    </row>
    <row r="58" spans="2:17" ht="18.75" x14ac:dyDescent="0.3">
      <c r="B58" s="26" t="s">
        <v>69</v>
      </c>
      <c r="C58" s="27">
        <v>15000</v>
      </c>
      <c r="D58" s="27">
        <v>2365000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15000</v>
      </c>
    </row>
    <row r="59" spans="2:17" ht="18.75" x14ac:dyDescent="0.3">
      <c r="B59" s="26" t="s">
        <v>70</v>
      </c>
      <c r="C59" s="27">
        <v>627000</v>
      </c>
      <c r="D59" s="27">
        <v>2006500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627000</v>
      </c>
    </row>
    <row r="60" spans="2:17" ht="18.75" x14ac:dyDescent="0.3">
      <c r="B60" s="26" t="s">
        <v>71</v>
      </c>
      <c r="C60" s="27">
        <v>120000</v>
      </c>
      <c r="D60" s="27">
        <v>120000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120000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1175000</v>
      </c>
      <c r="D62" s="27">
        <v>1175000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1175000</v>
      </c>
    </row>
    <row r="63" spans="2:17" ht="18.75" x14ac:dyDescent="0.3">
      <c r="B63" s="26" t="s">
        <v>74</v>
      </c>
      <c r="C63" s="27">
        <v>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344303739.80000001</v>
      </c>
      <c r="E85" s="34">
        <f t="shared" ref="E85:P85" si="15">E11+E76</f>
        <v>19783124.780000001</v>
      </c>
      <c r="F85" s="34">
        <f t="shared" si="15"/>
        <v>20671236.090000004</v>
      </c>
      <c r="G85" s="34">
        <f t="shared" si="15"/>
        <v>20964507.780000001</v>
      </c>
      <c r="H85" s="34">
        <f t="shared" si="15"/>
        <v>38621161.939999998</v>
      </c>
      <c r="I85" s="34">
        <f t="shared" si="15"/>
        <v>22760356.599999998</v>
      </c>
      <c r="J85" s="34">
        <f t="shared" si="15"/>
        <v>0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C85-E85-F85-G85-H85-I85-J85-K85-L85-M85-N85-O85-P85</f>
        <v>209166760.81000003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2025-06-20T19:01:37Z</dcterms:created>
  <dcterms:modified xsi:type="dcterms:W3CDTF">2025-06-20T19:01:47Z</dcterms:modified>
</cp:coreProperties>
</file>