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4115" windowHeight="775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Q83" i="1" s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Q80" i="1" s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Q77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Q72" i="1" s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Q69" i="1" s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64" i="1" s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54" i="1" s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Q47" i="1" s="1"/>
  <c r="Q46" i="1"/>
  <c r="Q45" i="1"/>
  <c r="Q44" i="1"/>
  <c r="Q43" i="1"/>
  <c r="Q42" i="1"/>
  <c r="Q41" i="1"/>
  <c r="Q40" i="1"/>
  <c r="Q39" i="1"/>
  <c r="C38" i="1"/>
  <c r="Q38" i="1" s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8" i="1" s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8" i="1" s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Q12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C11" i="1" l="1"/>
  <c r="C76" i="1"/>
  <c r="Q76" i="1" s="1"/>
  <c r="Q11" i="1" l="1"/>
  <c r="C85" i="1"/>
  <c r="Q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<sst xmlns="http://schemas.openxmlformats.org/spreadsheetml/2006/main" count="97" uniqueCount="97">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</sst>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564709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47566" y="553811"/>
          <a:ext cx="1539243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5984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10153650" y="23234650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9157157" y="21721762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zoomScale="70" zoomScaleNormal="70" zoomScaleSheetLayoutView="70" workbookViewId="0">
      <selection activeCell="B14" sqref="B14"/>
    </sheetView>
  </sheetViews>
  <sheetFormatPr baseColWidth="10" defaultColWidth="11.42578125" defaultRowHeight="15" x14ac:dyDescent="0.25"/>
  <cols>
    <col min="2" max="2" width="98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344303739.80000001</v>
      </c>
      <c r="E11" s="21">
        <f t="shared" ref="E11:P11" si="0">E12+E18+E28+E38+E47+E54+E64+E69+E72</f>
        <v>19783124.780000001</v>
      </c>
      <c r="F11" s="21">
        <f t="shared" si="0"/>
        <v>20671236.090000004</v>
      </c>
      <c r="G11" s="21">
        <f t="shared" si="0"/>
        <v>20964507.780000001</v>
      </c>
      <c r="H11" s="21">
        <f t="shared" si="0"/>
        <v>38621161.939999998</v>
      </c>
      <c r="I11" s="21">
        <f t="shared" si="0"/>
        <v>22760356.599999998</v>
      </c>
      <c r="J11" s="21">
        <f t="shared" si="0"/>
        <v>21854991.760000002</v>
      </c>
      <c r="K11" s="21">
        <f t="shared" si="0"/>
        <v>0</v>
      </c>
      <c r="L11" s="21">
        <f t="shared" si="0"/>
        <v>0</v>
      </c>
      <c r="M11" s="21">
        <f t="shared" si="0"/>
        <v>0</v>
      </c>
      <c r="N11" s="21">
        <f t="shared" si="0"/>
        <v>0</v>
      </c>
      <c r="O11" s="21">
        <f t="shared" si="0"/>
        <v>0</v>
      </c>
      <c r="P11" s="21">
        <f t="shared" si="0"/>
        <v>0</v>
      </c>
      <c r="Q11" s="21">
        <f>C11-E11-F11-G11-H11-I11-J11-K11-L11-M11-N11-O11-P11</f>
        <v>187311769.05000004</v>
      </c>
    </row>
    <row r="12" spans="2:18" s="25" customFormat="1" ht="18.75" x14ac:dyDescent="0.3">
      <c r="B12" s="22" t="s">
        <v>23</v>
      </c>
      <c r="C12" s="23">
        <f>SUM(C13:C17)</f>
        <v>276830271</v>
      </c>
      <c r="D12" s="23">
        <f>SUM(D13:D17)</f>
        <v>278030271</v>
      </c>
      <c r="E12" s="24">
        <f t="shared" ref="E12:O12" si="1">SUM(E13:E17)</f>
        <v>19211902.370000001</v>
      </c>
      <c r="F12" s="24">
        <f t="shared" si="1"/>
        <v>19091194.260000002</v>
      </c>
      <c r="G12" s="24">
        <f t="shared" si="1"/>
        <v>19117959.199999999</v>
      </c>
      <c r="H12" s="24">
        <f t="shared" si="1"/>
        <v>33450549.560000002</v>
      </c>
      <c r="I12" s="24">
        <f t="shared" si="1"/>
        <v>20248869.369999997</v>
      </c>
      <c r="J12" s="24">
        <f t="shared" si="1"/>
        <v>19966159.610000003</v>
      </c>
      <c r="K12" s="10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C12-E12-F12-G12-H12-I12-J12-K12-L12-M12-N12-O12-P12</f>
        <v>145743636.63</v>
      </c>
    </row>
    <row r="13" spans="2:18" ht="18.75" x14ac:dyDescent="0.3">
      <c r="B13" s="26" t="s">
        <v>24</v>
      </c>
      <c r="C13" s="27">
        <v>228598462</v>
      </c>
      <c r="D13" s="27">
        <v>228883462</v>
      </c>
      <c r="E13" s="27">
        <v>16519792.060000001</v>
      </c>
      <c r="F13" s="27">
        <v>16415137.890000001</v>
      </c>
      <c r="G13" s="27">
        <v>16438542.560000001</v>
      </c>
      <c r="H13" s="27">
        <v>16448542.560000001</v>
      </c>
      <c r="I13" s="27">
        <v>17550322.079999998</v>
      </c>
      <c r="J13" s="27">
        <v>16515126.720000001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C13-E13-F13-G13-H13-I13-J13-K13-L13-M13-N13-O13-P13</f>
        <v>128710998.13000003</v>
      </c>
    </row>
    <row r="14" spans="2:18" ht="18.75" x14ac:dyDescent="0.3">
      <c r="B14" s="26" t="s">
        <v>25</v>
      </c>
      <c r="C14" s="27">
        <v>16169623</v>
      </c>
      <c r="D14" s="27">
        <v>17084623</v>
      </c>
      <c r="E14" s="27">
        <v>168500</v>
      </c>
      <c r="F14" s="27">
        <v>168500</v>
      </c>
      <c r="G14" s="27">
        <v>168500</v>
      </c>
      <c r="H14" s="27">
        <v>14485635.460000001</v>
      </c>
      <c r="I14" s="27">
        <v>168500</v>
      </c>
      <c r="J14" s="27">
        <v>922800.84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87186.699999999139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32062186</v>
      </c>
      <c r="D17" s="27">
        <v>32062186</v>
      </c>
      <c r="E17" s="27">
        <v>2523610.31</v>
      </c>
      <c r="F17" s="27">
        <v>2507556.37</v>
      </c>
      <c r="G17" s="27">
        <v>2510916.64</v>
      </c>
      <c r="H17" s="27">
        <v>2516371.54</v>
      </c>
      <c r="I17" s="27">
        <v>2530047.29</v>
      </c>
      <c r="J17" s="27">
        <v>2528232.0499999998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16945451.800000001</v>
      </c>
    </row>
    <row r="18" spans="2:17" s="25" customFormat="1" ht="18.75" x14ac:dyDescent="0.3">
      <c r="B18" s="22" t="s">
        <v>29</v>
      </c>
      <c r="C18" s="23">
        <f>SUM(C19:C27)</f>
        <v>34371877</v>
      </c>
      <c r="D18" s="23">
        <f>SUM(D19:D27)</f>
        <v>39144018.799999997</v>
      </c>
      <c r="E18" s="24">
        <f t="shared" ref="E18:O18" si="3">SUM(E19:E27)</f>
        <v>571222.41</v>
      </c>
      <c r="F18" s="24">
        <f t="shared" si="3"/>
        <v>1580041.83</v>
      </c>
      <c r="G18" s="24">
        <f t="shared" si="3"/>
        <v>1846548.58</v>
      </c>
      <c r="H18" s="24">
        <f t="shared" si="3"/>
        <v>3812717.2199999997</v>
      </c>
      <c r="I18" s="24">
        <f t="shared" si="3"/>
        <v>2057124.29</v>
      </c>
      <c r="J18" s="24">
        <f t="shared" si="3"/>
        <v>1539840.0699999998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22964382.600000009</v>
      </c>
    </row>
    <row r="19" spans="2:17" ht="18.75" x14ac:dyDescent="0.3">
      <c r="B19" s="26" t="s">
        <v>30</v>
      </c>
      <c r="C19" s="27">
        <v>9260600</v>
      </c>
      <c r="D19" s="27">
        <v>9260600</v>
      </c>
      <c r="E19" s="10">
        <v>571222.41</v>
      </c>
      <c r="F19" s="10">
        <v>511069.98</v>
      </c>
      <c r="G19" s="10">
        <v>806796.21</v>
      </c>
      <c r="H19" s="10">
        <v>710791.67</v>
      </c>
      <c r="I19" s="10">
        <v>705681.68</v>
      </c>
      <c r="J19" s="10">
        <v>668537.47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5286500.58</v>
      </c>
    </row>
    <row r="20" spans="2:17" ht="18.75" x14ac:dyDescent="0.3">
      <c r="B20" s="26" t="s">
        <v>31</v>
      </c>
      <c r="C20" s="27">
        <v>572000</v>
      </c>
      <c r="D20" s="27">
        <v>324050</v>
      </c>
      <c r="E20" s="10">
        <v>0</v>
      </c>
      <c r="F20" s="10">
        <v>0</v>
      </c>
      <c r="G20" s="10">
        <v>0</v>
      </c>
      <c r="H20" s="10">
        <v>0</v>
      </c>
      <c r="I20" s="10">
        <v>46020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525980</v>
      </c>
    </row>
    <row r="21" spans="2:17" ht="18.75" x14ac:dyDescent="0.3">
      <c r="B21" s="26" t="s">
        <v>32</v>
      </c>
      <c r="C21" s="27">
        <v>1212000</v>
      </c>
      <c r="D21" s="27">
        <v>1228411.8600000001</v>
      </c>
      <c r="E21" s="10">
        <v>0</v>
      </c>
      <c r="F21" s="10">
        <v>0</v>
      </c>
      <c r="G21" s="10">
        <v>147650</v>
      </c>
      <c r="H21" s="10">
        <v>64900</v>
      </c>
      <c r="I21" s="10">
        <v>63150</v>
      </c>
      <c r="J21" s="10">
        <v>94250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842050</v>
      </c>
    </row>
    <row r="22" spans="2:17" ht="18.75" x14ac:dyDescent="0.3">
      <c r="B22" s="26" t="s">
        <v>33</v>
      </c>
      <c r="C22" s="27">
        <v>30000</v>
      </c>
      <c r="D22" s="27">
        <v>351517.08</v>
      </c>
      <c r="E22" s="10">
        <v>0</v>
      </c>
      <c r="F22" s="10">
        <v>0</v>
      </c>
      <c r="G22" s="10">
        <v>0</v>
      </c>
      <c r="H22" s="10">
        <v>0</v>
      </c>
      <c r="I22" s="10">
        <v>27000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3000</v>
      </c>
    </row>
    <row r="23" spans="2:17" ht="18.75" x14ac:dyDescent="0.3">
      <c r="B23" s="26" t="s">
        <v>34</v>
      </c>
      <c r="C23" s="27">
        <v>4975970</v>
      </c>
      <c r="D23" s="27">
        <v>4975970</v>
      </c>
      <c r="E23" s="10">
        <v>0</v>
      </c>
      <c r="F23" s="10">
        <v>792840.28</v>
      </c>
      <c r="G23" s="10">
        <v>396420.14</v>
      </c>
      <c r="H23" s="10">
        <v>396420.14</v>
      </c>
      <c r="I23" s="10">
        <v>396420.14</v>
      </c>
      <c r="J23" s="10">
        <v>396420.14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2597449.1599999992</v>
      </c>
    </row>
    <row r="24" spans="2:17" ht="18.75" x14ac:dyDescent="0.3">
      <c r="B24" s="26" t="s">
        <v>35</v>
      </c>
      <c r="C24" s="27">
        <v>6600000</v>
      </c>
      <c r="D24" s="27">
        <v>6272071.0599999996</v>
      </c>
      <c r="E24" s="10">
        <v>0</v>
      </c>
      <c r="F24" s="10">
        <v>276131.57</v>
      </c>
      <c r="G24" s="10">
        <v>495682.23</v>
      </c>
      <c r="H24" s="10">
        <v>2495524.8199999998</v>
      </c>
      <c r="I24" s="10">
        <v>525985.94999999995</v>
      </c>
      <c r="J24" s="10">
        <v>261452.46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2545222.9699999997</v>
      </c>
    </row>
    <row r="25" spans="2:17" ht="18.75" x14ac:dyDescent="0.3">
      <c r="B25" s="26" t="s">
        <v>36</v>
      </c>
      <c r="C25" s="27">
        <v>4522225</v>
      </c>
      <c r="D25" s="27">
        <v>8202225</v>
      </c>
      <c r="E25" s="10">
        <v>0</v>
      </c>
      <c r="F25" s="10">
        <v>0</v>
      </c>
      <c r="G25" s="10">
        <v>0</v>
      </c>
      <c r="H25" s="10">
        <v>145080.59</v>
      </c>
      <c r="I25" s="10">
        <v>145514.01999999999</v>
      </c>
      <c r="J25" s="10">
        <v>119180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4112450.3900000006</v>
      </c>
    </row>
    <row r="26" spans="2:17" ht="18.75" x14ac:dyDescent="0.3">
      <c r="B26" s="26" t="s">
        <v>37</v>
      </c>
      <c r="C26" s="27">
        <v>5727000</v>
      </c>
      <c r="D26" s="27">
        <v>6757000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5727000</v>
      </c>
    </row>
    <row r="27" spans="2:17" ht="18.75" x14ac:dyDescent="0.3">
      <c r="B27" s="26" t="s">
        <v>38</v>
      </c>
      <c r="C27" s="27">
        <v>1472082</v>
      </c>
      <c r="D27" s="27">
        <v>1772173.8</v>
      </c>
      <c r="E27" s="10">
        <v>0</v>
      </c>
      <c r="F27" s="10">
        <v>0</v>
      </c>
      <c r="G27" s="10">
        <v>0</v>
      </c>
      <c r="H27" s="10">
        <v>0</v>
      </c>
      <c r="I27" s="10">
        <v>147352.5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1324729.5</v>
      </c>
    </row>
    <row r="28" spans="2:17" s="25" customFormat="1" ht="18.75" x14ac:dyDescent="0.3">
      <c r="B28" s="22" t="s">
        <v>39</v>
      </c>
      <c r="C28" s="23">
        <f>SUM(C29:C37)</f>
        <v>16605600</v>
      </c>
      <c r="D28" s="23">
        <f>SUM(D29:D37)</f>
        <v>18397550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1357895.1600000001</v>
      </c>
      <c r="I28" s="24">
        <f t="shared" si="4"/>
        <v>454362.94000000006</v>
      </c>
      <c r="J28" s="24">
        <f t="shared" si="4"/>
        <v>348992.07999999996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0</v>
      </c>
      <c r="O28" s="29">
        <f t="shared" si="4"/>
        <v>0</v>
      </c>
      <c r="P28" s="24">
        <f>SUM(P29:P37)</f>
        <v>0</v>
      </c>
      <c r="Q28" s="24">
        <f t="shared" si="2"/>
        <v>14444349.82</v>
      </c>
    </row>
    <row r="29" spans="2:17" ht="18.75" x14ac:dyDescent="0.3">
      <c r="B29" s="26" t="s">
        <v>40</v>
      </c>
      <c r="C29" s="27">
        <v>4060241</v>
      </c>
      <c r="D29" s="27">
        <v>4060241</v>
      </c>
      <c r="E29" s="10">
        <v>0</v>
      </c>
      <c r="F29" s="10">
        <v>0</v>
      </c>
      <c r="G29" s="10">
        <v>0</v>
      </c>
      <c r="H29" s="10">
        <v>378149.34</v>
      </c>
      <c r="I29" s="10">
        <v>20160</v>
      </c>
      <c r="J29" s="10">
        <v>188800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3473131.66</v>
      </c>
    </row>
    <row r="30" spans="2:17" ht="18.75" x14ac:dyDescent="0.3">
      <c r="B30" s="26" t="s">
        <v>41</v>
      </c>
      <c r="C30" s="27">
        <v>635000</v>
      </c>
      <c r="D30" s="27">
        <v>669000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635000</v>
      </c>
    </row>
    <row r="31" spans="2:17" ht="18.75" x14ac:dyDescent="0.3">
      <c r="B31" s="26" t="s">
        <v>42</v>
      </c>
      <c r="C31" s="27">
        <v>462150</v>
      </c>
      <c r="D31" s="27">
        <v>462150</v>
      </c>
      <c r="E31" s="10">
        <v>0</v>
      </c>
      <c r="F31" s="10">
        <v>0</v>
      </c>
      <c r="G31" s="10">
        <v>0</v>
      </c>
      <c r="H31" s="10">
        <v>52250.400000000001</v>
      </c>
      <c r="I31" s="10">
        <v>123850.91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286048.68999999994</v>
      </c>
    </row>
    <row r="32" spans="2:17" ht="18.75" x14ac:dyDescent="0.3">
      <c r="B32" s="26" t="s">
        <v>43</v>
      </c>
      <c r="C32" s="27">
        <v>277650</v>
      </c>
      <c r="D32" s="27">
        <v>277650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277650</v>
      </c>
    </row>
    <row r="33" spans="2:39" ht="18.75" x14ac:dyDescent="0.3">
      <c r="B33" s="26" t="s">
        <v>44</v>
      </c>
      <c r="C33" s="27">
        <v>1323450</v>
      </c>
      <c r="D33" s="27">
        <v>1323450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1323450</v>
      </c>
    </row>
    <row r="34" spans="2:39" ht="18.75" x14ac:dyDescent="0.3">
      <c r="B34" s="26" t="s">
        <v>45</v>
      </c>
      <c r="C34" s="27">
        <v>281350</v>
      </c>
      <c r="D34" s="27">
        <v>321350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281350</v>
      </c>
    </row>
    <row r="35" spans="2:39" ht="18.75" x14ac:dyDescent="0.3">
      <c r="B35" s="26" t="s">
        <v>46</v>
      </c>
      <c r="C35" s="27">
        <v>6398595</v>
      </c>
      <c r="D35" s="27">
        <v>7148595</v>
      </c>
      <c r="E35" s="10">
        <v>0</v>
      </c>
      <c r="F35" s="10">
        <v>0</v>
      </c>
      <c r="G35" s="10">
        <v>0</v>
      </c>
      <c r="H35" s="10">
        <v>665243.37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4">
        <f t="shared" si="2"/>
        <v>5733351.6299999999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3167164</v>
      </c>
      <c r="D37" s="27">
        <v>4135114</v>
      </c>
      <c r="E37" s="10">
        <v>0</v>
      </c>
      <c r="F37" s="10">
        <v>0</v>
      </c>
      <c r="G37" s="10">
        <v>0</v>
      </c>
      <c r="H37" s="10">
        <v>262252.05</v>
      </c>
      <c r="I37" s="10">
        <v>310352.03000000003</v>
      </c>
      <c r="J37" s="10">
        <v>160192.07999999999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2434367.84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4159400</v>
      </c>
      <c r="D54" s="23">
        <f>SUM(D55:D63)</f>
        <v>8731900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0</v>
      </c>
      <c r="J54" s="24">
        <f t="shared" si="6"/>
        <v>0</v>
      </c>
      <c r="K54" s="24">
        <f t="shared" si="6"/>
        <v>0</v>
      </c>
      <c r="L54" s="24">
        <f t="shared" si="6"/>
        <v>0</v>
      </c>
      <c r="M54" s="29">
        <f t="shared" si="6"/>
        <v>0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4159400</v>
      </c>
    </row>
    <row r="55" spans="2:17" ht="18.75" x14ac:dyDescent="0.3">
      <c r="B55" s="26" t="s">
        <v>66</v>
      </c>
      <c r="C55" s="27">
        <v>1872400</v>
      </c>
      <c r="D55" s="27">
        <v>2565400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1872400</v>
      </c>
    </row>
    <row r="56" spans="2:17" ht="18.75" x14ac:dyDescent="0.3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.75" x14ac:dyDescent="0.3">
      <c r="B57" s="26" t="s">
        <v>68</v>
      </c>
      <c r="C57" s="27">
        <v>50000</v>
      </c>
      <c r="D57" s="27">
        <v>50000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50000</v>
      </c>
    </row>
    <row r="58" spans="2:17" ht="18.75" x14ac:dyDescent="0.3">
      <c r="B58" s="26" t="s">
        <v>69</v>
      </c>
      <c r="C58" s="27">
        <v>15000</v>
      </c>
      <c r="D58" s="27">
        <v>2365000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15000</v>
      </c>
    </row>
    <row r="59" spans="2:17" ht="18.75" x14ac:dyDescent="0.3">
      <c r="B59" s="26" t="s">
        <v>70</v>
      </c>
      <c r="C59" s="27">
        <v>627000</v>
      </c>
      <c r="D59" s="27">
        <v>2006500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627000</v>
      </c>
    </row>
    <row r="60" spans="2:17" ht="18.75" x14ac:dyDescent="0.3">
      <c r="B60" s="26" t="s">
        <v>71</v>
      </c>
      <c r="C60" s="27">
        <v>120000</v>
      </c>
      <c r="D60" s="27">
        <v>120000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120000</v>
      </c>
    </row>
    <row r="61" spans="2:17" ht="18.75" x14ac:dyDescent="0.3">
      <c r="B61" s="26" t="s">
        <v>72</v>
      </c>
      <c r="C61" s="27">
        <v>300000</v>
      </c>
      <c r="D61" s="27">
        <v>300000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300000</v>
      </c>
    </row>
    <row r="62" spans="2:17" ht="18.75" x14ac:dyDescent="0.3">
      <c r="B62" s="26" t="s">
        <v>73</v>
      </c>
      <c r="C62" s="27">
        <v>1175000</v>
      </c>
      <c r="D62" s="27">
        <v>1175000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1175000</v>
      </c>
    </row>
    <row r="63" spans="2:17" ht="18.75" x14ac:dyDescent="0.3">
      <c r="B63" s="26" t="s">
        <v>74</v>
      </c>
      <c r="C63" s="27">
        <v>0</v>
      </c>
      <c r="D63" s="27">
        <v>150000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ref="I72" si="10">SUM(I73:I75)</f>
        <v>0</v>
      </c>
      <c r="J72" s="24">
        <f t="shared" si="9"/>
        <v>0</v>
      </c>
      <c r="K72" s="24">
        <f t="shared" ref="K72" si="11">SUM(K73:K75)</f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2">E77+E80+E83</f>
        <v>0</v>
      </c>
      <c r="F76" s="21">
        <f t="shared" si="12"/>
        <v>0</v>
      </c>
      <c r="G76" s="21">
        <f t="shared" si="12"/>
        <v>0</v>
      </c>
      <c r="H76" s="21">
        <f t="shared" si="12"/>
        <v>0</v>
      </c>
      <c r="I76" s="21">
        <f t="shared" si="12"/>
        <v>0</v>
      </c>
      <c r="J76" s="21">
        <f t="shared" si="12"/>
        <v>0</v>
      </c>
      <c r="K76" s="21">
        <f t="shared" si="12"/>
        <v>0</v>
      </c>
      <c r="L76" s="31">
        <f t="shared" si="12"/>
        <v>0</v>
      </c>
      <c r="M76" s="31">
        <f t="shared" si="12"/>
        <v>0</v>
      </c>
      <c r="N76" s="31">
        <f t="shared" si="12"/>
        <v>0</v>
      </c>
      <c r="O76" s="31">
        <f t="shared" si="12"/>
        <v>0</v>
      </c>
      <c r="P76" s="21">
        <f t="shared" si="12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3">SUM(E78:E79)</f>
        <v>0</v>
      </c>
      <c r="F77" s="24">
        <f t="shared" si="13"/>
        <v>0</v>
      </c>
      <c r="G77" s="24">
        <f t="shared" si="13"/>
        <v>0</v>
      </c>
      <c r="H77" s="24">
        <f t="shared" si="13"/>
        <v>0</v>
      </c>
      <c r="I77" s="24">
        <f t="shared" si="13"/>
        <v>0</v>
      </c>
      <c r="J77" s="24">
        <f t="shared" si="13"/>
        <v>0</v>
      </c>
      <c r="K77" s="24">
        <f t="shared" si="13"/>
        <v>0</v>
      </c>
      <c r="L77" s="29">
        <f t="shared" si="13"/>
        <v>0</v>
      </c>
      <c r="M77" s="29">
        <f t="shared" si="13"/>
        <v>0</v>
      </c>
      <c r="N77" s="29">
        <f t="shared" si="13"/>
        <v>0</v>
      </c>
      <c r="O77" s="29">
        <f t="shared" si="13"/>
        <v>0</v>
      </c>
      <c r="P77" s="24">
        <f t="shared" si="13"/>
        <v>0</v>
      </c>
      <c r="Q77" s="24">
        <f t="shared" ref="Q77:Q84" si="14">C77-E77-F77-G77-H77-I77-J77-K77-L77-M77-N77-O77-P77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4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4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5">SUM(E81:E82)</f>
        <v>0</v>
      </c>
      <c r="F80" s="24">
        <f t="shared" si="15"/>
        <v>0</v>
      </c>
      <c r="G80" s="24">
        <f t="shared" si="15"/>
        <v>0</v>
      </c>
      <c r="H80" s="24">
        <f t="shared" si="15"/>
        <v>0</v>
      </c>
      <c r="I80" s="24">
        <f t="shared" si="15"/>
        <v>0</v>
      </c>
      <c r="J80" s="24">
        <f t="shared" si="15"/>
        <v>0</v>
      </c>
      <c r="K80" s="24">
        <f t="shared" si="15"/>
        <v>0</v>
      </c>
      <c r="L80" s="29">
        <f t="shared" si="15"/>
        <v>0</v>
      </c>
      <c r="M80" s="29">
        <f t="shared" si="15"/>
        <v>0</v>
      </c>
      <c r="N80" s="29">
        <f t="shared" si="15"/>
        <v>0</v>
      </c>
      <c r="O80" s="29">
        <f t="shared" si="15"/>
        <v>0</v>
      </c>
      <c r="P80" s="24">
        <f t="shared" si="15"/>
        <v>0</v>
      </c>
      <c r="Q80" s="24">
        <f t="shared" si="14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4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4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6">SUM(E84)</f>
        <v>0</v>
      </c>
      <c r="F83" s="24">
        <f t="shared" si="16"/>
        <v>0</v>
      </c>
      <c r="G83" s="24">
        <f t="shared" si="16"/>
        <v>0</v>
      </c>
      <c r="H83" s="24">
        <f t="shared" si="16"/>
        <v>0</v>
      </c>
      <c r="I83" s="24">
        <f t="shared" si="16"/>
        <v>0</v>
      </c>
      <c r="J83" s="24">
        <f t="shared" si="16"/>
        <v>0</v>
      </c>
      <c r="K83" s="24">
        <f t="shared" si="16"/>
        <v>0</v>
      </c>
      <c r="L83" s="29">
        <f t="shared" si="16"/>
        <v>0</v>
      </c>
      <c r="M83" s="29">
        <f t="shared" si="16"/>
        <v>0</v>
      </c>
      <c r="N83" s="29">
        <f t="shared" si="16"/>
        <v>0</v>
      </c>
      <c r="O83" s="29">
        <f t="shared" si="16"/>
        <v>0</v>
      </c>
      <c r="P83" s="24">
        <f t="shared" si="16"/>
        <v>0</v>
      </c>
      <c r="Q83" s="24">
        <f t="shared" si="14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4"/>
        <v>0</v>
      </c>
    </row>
    <row r="85" spans="2:17" ht="18.75" x14ac:dyDescent="0.3">
      <c r="B85" s="32" t="s">
        <v>96</v>
      </c>
      <c r="C85" s="33">
        <f>C11+C76</f>
        <v>331967148</v>
      </c>
      <c r="D85" s="33">
        <f>D11+D76</f>
        <v>344303739.80000001</v>
      </c>
      <c r="E85" s="34">
        <f t="shared" ref="E85:P85" si="17">E11+E76</f>
        <v>19783124.780000001</v>
      </c>
      <c r="F85" s="34">
        <f t="shared" si="17"/>
        <v>20671236.090000004</v>
      </c>
      <c r="G85" s="34">
        <f t="shared" si="17"/>
        <v>20964507.780000001</v>
      </c>
      <c r="H85" s="34">
        <f t="shared" si="17"/>
        <v>38621161.939999998</v>
      </c>
      <c r="I85" s="34">
        <f t="shared" si="17"/>
        <v>22760356.599999998</v>
      </c>
      <c r="J85" s="34">
        <f t="shared" si="17"/>
        <v>21854991.760000002</v>
      </c>
      <c r="K85" s="34">
        <f t="shared" si="17"/>
        <v>0</v>
      </c>
      <c r="L85" s="34">
        <f t="shared" si="17"/>
        <v>0</v>
      </c>
      <c r="M85" s="34">
        <f t="shared" si="17"/>
        <v>0</v>
      </c>
      <c r="N85" s="35">
        <f t="shared" si="17"/>
        <v>0</v>
      </c>
      <c r="O85" s="35">
        <f t="shared" si="17"/>
        <v>0</v>
      </c>
      <c r="P85" s="34">
        <f t="shared" si="17"/>
        <v>0</v>
      </c>
      <c r="Q85" s="34">
        <f>C85-E85-F85-G85-H85-I85-J85-K85-L85-M85-N85-O85-P85</f>
        <v>187311769.05000004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2025-07-21T19:11:37Z</dcterms:created>
  <dcterms:modified xsi:type="dcterms:W3CDTF">2025-07-21T19:11:46Z</dcterms:modified>
</cp:coreProperties>
</file>