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Q83" i="1" s="1"/>
  <c r="C83" i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Q80" i="1" s="1"/>
  <c r="C80" i="1"/>
  <c r="Q79" i="1"/>
  <c r="Q78" i="1"/>
  <c r="P77" i="1"/>
  <c r="P76" i="1" s="1"/>
  <c r="O77" i="1"/>
  <c r="N77" i="1"/>
  <c r="M77" i="1"/>
  <c r="L77" i="1"/>
  <c r="L76" i="1" s="1"/>
  <c r="K77" i="1"/>
  <c r="J77" i="1"/>
  <c r="I77" i="1"/>
  <c r="H77" i="1"/>
  <c r="H76" i="1" s="1"/>
  <c r="G77" i="1"/>
  <c r="F77" i="1"/>
  <c r="E77" i="1"/>
  <c r="D77" i="1"/>
  <c r="Q77" i="1" s="1"/>
  <c r="C77" i="1"/>
  <c r="O76" i="1"/>
  <c r="N76" i="1"/>
  <c r="M76" i="1"/>
  <c r="K76" i="1"/>
  <c r="J76" i="1"/>
  <c r="I76" i="1"/>
  <c r="G76" i="1"/>
  <c r="F76" i="1"/>
  <c r="E76" i="1"/>
  <c r="C76" i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Q72" i="1" s="1"/>
  <c r="D72" i="1"/>
  <c r="C72" i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Q69" i="1" s="1"/>
  <c r="C69" i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Q64" i="1" s="1"/>
  <c r="D64" i="1"/>
  <c r="C64" i="1"/>
  <c r="Q63" i="1"/>
  <c r="Q62" i="1"/>
  <c r="Q61" i="1"/>
  <c r="Q60" i="1"/>
  <c r="Q59" i="1"/>
  <c r="Q58" i="1"/>
  <c r="Q57" i="1"/>
  <c r="Q56" i="1"/>
  <c r="Q55" i="1"/>
  <c r="P54" i="1"/>
  <c r="O54" i="1"/>
  <c r="N54" i="1"/>
  <c r="M54" i="1"/>
  <c r="L54" i="1"/>
  <c r="K54" i="1"/>
  <c r="J54" i="1"/>
  <c r="I54" i="1"/>
  <c r="H54" i="1"/>
  <c r="G54" i="1"/>
  <c r="F54" i="1"/>
  <c r="E54" i="1"/>
  <c r="Q54" i="1" s="1"/>
  <c r="D54" i="1"/>
  <c r="C54" i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Q47" i="1" s="1"/>
  <c r="C47" i="1"/>
  <c r="Q46" i="1"/>
  <c r="Q45" i="1"/>
  <c r="Q44" i="1"/>
  <c r="Q43" i="1"/>
  <c r="Q42" i="1"/>
  <c r="Q41" i="1"/>
  <c r="Q40" i="1"/>
  <c r="Q39" i="1"/>
  <c r="Q38" i="1"/>
  <c r="C38" i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Q28" i="1" s="1"/>
  <c r="C28" i="1"/>
  <c r="Q27" i="1"/>
  <c r="Q26" i="1"/>
  <c r="Q25" i="1"/>
  <c r="Q24" i="1"/>
  <c r="Q23" i="1"/>
  <c r="Q22" i="1"/>
  <c r="Q21" i="1"/>
  <c r="Q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Q18" i="1" s="1"/>
  <c r="C18" i="1"/>
  <c r="Q17" i="1"/>
  <c r="Q16" i="1"/>
  <c r="Q15" i="1"/>
  <c r="Q14" i="1"/>
  <c r="Q13" i="1"/>
  <c r="P12" i="1"/>
  <c r="P11" i="1" s="1"/>
  <c r="O12" i="1"/>
  <c r="N12" i="1"/>
  <c r="N11" i="1" s="1"/>
  <c r="N85" i="1" s="1"/>
  <c r="M12" i="1"/>
  <c r="L12" i="1"/>
  <c r="L11" i="1" s="1"/>
  <c r="K12" i="1"/>
  <c r="J12" i="1"/>
  <c r="J11" i="1" s="1"/>
  <c r="J85" i="1" s="1"/>
  <c r="I12" i="1"/>
  <c r="H12" i="1"/>
  <c r="H11" i="1" s="1"/>
  <c r="G12" i="1"/>
  <c r="F12" i="1"/>
  <c r="F11" i="1" s="1"/>
  <c r="F85" i="1" s="1"/>
  <c r="E12" i="1"/>
  <c r="D12" i="1"/>
  <c r="Q12" i="1" s="1"/>
  <c r="C12" i="1"/>
  <c r="O11" i="1"/>
  <c r="O85" i="1" s="1"/>
  <c r="M11" i="1"/>
  <c r="M85" i="1" s="1"/>
  <c r="K11" i="1"/>
  <c r="K85" i="1" s="1"/>
  <c r="I11" i="1"/>
  <c r="I85" i="1" s="1"/>
  <c r="G11" i="1"/>
  <c r="G85" i="1" s="1"/>
  <c r="E11" i="1"/>
  <c r="E85" i="1" s="1"/>
  <c r="C11" i="1"/>
  <c r="C85" i="1" s="1"/>
  <c r="H85" i="1" l="1"/>
  <c r="L85" i="1"/>
  <c r="P85" i="1"/>
  <c r="D11" i="1"/>
  <c r="D76" i="1"/>
  <c r="Q76" i="1" s="1"/>
  <c r="Q11" i="1" l="1"/>
  <c r="D85" i="1"/>
  <c r="Q85" i="1" s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<sst xmlns="http://schemas.openxmlformats.org/spreadsheetml/2006/main" count="97" uniqueCount="97">
  <si>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</si>
  <si>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</si>
  <si>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</si>
  <si>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</si>
  <si>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 para proyectos de Inversión Pública SNIP 14188 y SNIP 14198.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</si>
  <si>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</si>
  <si>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</si>
  <si>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</si>
  <si>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</si>
  <si>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</si>
  <si>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</si>
  <si>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</si>
  <si>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</si>
  <si>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</si>
  <si>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</si>
  <si>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</si>
  <si>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</si>
  <si>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</si>
  <si>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</si>
  <si>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</si>
  <si>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</si>
  <si>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Total Disponible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</si>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</sst>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8" fillId="0" borderId="0" xfId="0" applyFont="1"/>
    <xf numFmtId="4" fontId="8" fillId="0" borderId="0" xfId="0" applyNumberFormat="1" applyFont="1"/>
    <xf numFmtId="0" fontId="10" fillId="2" borderId="2" xfId="0" applyFont="1" applyFill="1" applyBorder="1" applyAlignment="1">
      <alignment horizontal="left" vertical="center"/>
    </xf>
    <xf numFmtId="4" fontId="10" fillId="2" borderId="2" xfId="1" applyNumberFormat="1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4" fontId="10" fillId="2" borderId="6" xfId="1" applyNumberFormat="1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/>
    </xf>
    <xf numFmtId="4" fontId="10" fillId="3" borderId="7" xfId="0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left"/>
    </xf>
    <xf numFmtId="4" fontId="3" fillId="0" borderId="8" xfId="0" applyNumberFormat="1" applyFont="1" applyBorder="1"/>
    <xf numFmtId="4" fontId="11" fillId="0" borderId="8" xfId="0" applyNumberFormat="1" applyFont="1" applyBorder="1"/>
    <xf numFmtId="0" fontId="11" fillId="0" borderId="0" xfId="0" applyFont="1" applyAlignment="1">
      <alignment horizontal="left" indent="1"/>
    </xf>
    <xf numFmtId="4" fontId="3" fillId="0" borderId="0" xfId="0" applyNumberFormat="1" applyFont="1"/>
    <xf numFmtId="4" fontId="11" fillId="0" borderId="0" xfId="0" applyNumberFormat="1" applyFont="1"/>
    <xf numFmtId="0" fontId="3" fillId="0" borderId="0" xfId="0" applyFont="1"/>
    <xf numFmtId="0" fontId="8" fillId="0" borderId="0" xfId="0" applyFont="1" applyAlignment="1">
      <alignment horizontal="left" indent="2"/>
    </xf>
    <xf numFmtId="4" fontId="0" fillId="0" borderId="0" xfId="0" applyNumberFormat="1"/>
    <xf numFmtId="0" fontId="0" fillId="0" borderId="9" xfId="0" applyBorder="1"/>
    <xf numFmtId="164" fontId="3" fillId="0" borderId="0" xfId="0" applyNumberFormat="1" applyFont="1"/>
    <xf numFmtId="164" fontId="11" fillId="0" borderId="0" xfId="0" applyNumberFormat="1" applyFont="1"/>
    <xf numFmtId="0" fontId="10" fillId="2" borderId="10" xfId="0" applyFont="1" applyFill="1" applyBorder="1" applyAlignment="1">
      <alignment vertical="center"/>
    </xf>
    <xf numFmtId="4" fontId="2" fillId="2" borderId="10" xfId="0" applyNumberFormat="1" applyFont="1" applyFill="1" applyBorder="1"/>
    <xf numFmtId="4" fontId="10" fillId="2" borderId="1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198664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415759"/>
          <a:ext cx="2453369" cy="1358612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564711</xdr:colOff>
      <xdr:row>6</xdr:row>
      <xdr:rowOff>95250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61816" y="553811"/>
          <a:ext cx="1539245" cy="1117146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/>
        <xdr:cNvSpPr txBox="1"/>
      </xdr:nvSpPr>
      <xdr:spPr>
        <a:xfrm>
          <a:off x="1847850" y="21669374"/>
          <a:ext cx="4089400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/>
        <xdr:cNvSpPr txBox="1"/>
      </xdr:nvSpPr>
      <xdr:spPr>
        <a:xfrm>
          <a:off x="9867900" y="23244175"/>
          <a:ext cx="5129212" cy="163750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/>
        <xdr:cNvSpPr txBox="1"/>
      </xdr:nvSpPr>
      <xdr:spPr>
        <a:xfrm>
          <a:off x="18871407" y="21731287"/>
          <a:ext cx="5362575" cy="167163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Lic. Maria Colombia Vargas</a:t>
          </a:r>
        </a:p>
        <a:p>
          <a:pPr algn="ctr"/>
          <a:r>
            <a:rPr lang="es-US" sz="1800" b="1" baseline="0"/>
            <a:t>  Directora Administrativa y Financiera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zoomScale="70" zoomScaleNormal="70" zoomScaleSheetLayoutView="70" workbookViewId="0">
      <selection activeCell="B70" sqref="B70"/>
    </sheetView>
  </sheetViews>
  <sheetFormatPr baseColWidth="10" defaultColWidth="11.42578125" defaultRowHeight="15" x14ac:dyDescent="0.25"/>
  <cols>
    <col min="2" max="2" width="93.7109375" bestFit="1" customWidth="1"/>
    <col min="3" max="4" width="20" style="27" customWidth="1"/>
    <col min="5" max="13" width="18.140625" style="27" customWidth="1"/>
    <col min="14" max="14" width="17.5703125" style="27" customWidth="1"/>
    <col min="15" max="16" width="18" style="27" customWidth="1"/>
    <col min="17" max="17" width="20.85546875" style="27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ht="18.75" x14ac:dyDescent="0.25">
      <c r="B5" s="5">
        <v>2025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ht="18.75" x14ac:dyDescent="0.3">
      <c r="B8" s="9" t="s">
        <v>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25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ht="18.75" x14ac:dyDescent="0.3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ht="18.75" x14ac:dyDescent="0.3">
      <c r="B11" s="19" t="s">
        <v>22</v>
      </c>
      <c r="C11" s="20">
        <f>C12+C18+C28+C38+C47+C54+C64+C69+C72</f>
        <v>10000000</v>
      </c>
      <c r="D11" s="20">
        <f>D12+D18+D28+D38+D47+D54+D64+D69+D72</f>
        <v>22721212.829999998</v>
      </c>
      <c r="E11" s="21">
        <f t="shared" ref="E11:P11" si="0">E12+E18+E28+E38+E47+E54+E64+E69+E72</f>
        <v>0</v>
      </c>
      <c r="F11" s="21">
        <f t="shared" si="0"/>
        <v>0</v>
      </c>
      <c r="G11" s="21">
        <f t="shared" si="0"/>
        <v>0</v>
      </c>
      <c r="H11" s="21">
        <f t="shared" si="0"/>
        <v>0</v>
      </c>
      <c r="I11" s="21">
        <f t="shared" si="0"/>
        <v>0</v>
      </c>
      <c r="J11" s="21">
        <f t="shared" si="0"/>
        <v>0</v>
      </c>
      <c r="K11" s="21">
        <f t="shared" si="0"/>
        <v>0</v>
      </c>
      <c r="L11" s="21">
        <f t="shared" si="0"/>
        <v>93692</v>
      </c>
      <c r="M11" s="21">
        <f t="shared" si="0"/>
        <v>0</v>
      </c>
      <c r="N11" s="21">
        <f t="shared" si="0"/>
        <v>0</v>
      </c>
      <c r="O11" s="21">
        <f t="shared" si="0"/>
        <v>0</v>
      </c>
      <c r="P11" s="21">
        <f t="shared" si="0"/>
        <v>0</v>
      </c>
      <c r="Q11" s="21">
        <f>D11-E11-F11-G11-H11-I11-J11-K11-L11-M11-N11-O11-P11</f>
        <v>22627520.829999998</v>
      </c>
    </row>
    <row r="12" spans="2:18" s="25" customFormat="1" ht="18.75" x14ac:dyDescent="0.3">
      <c r="B12" s="22" t="s">
        <v>23</v>
      </c>
      <c r="C12" s="23">
        <f>SUM(C13:C17)</f>
        <v>0</v>
      </c>
      <c r="D12" s="23">
        <f>SUM(D13:D17)</f>
        <v>0</v>
      </c>
      <c r="E12" s="24">
        <f t="shared" ref="E12:O12" si="1">SUM(E13:E17)</f>
        <v>0</v>
      </c>
      <c r="F12" s="24">
        <f t="shared" si="1"/>
        <v>0</v>
      </c>
      <c r="G12" s="24">
        <f t="shared" si="1"/>
        <v>0</v>
      </c>
      <c r="H12" s="24">
        <f t="shared" si="1"/>
        <v>0</v>
      </c>
      <c r="I12" s="24">
        <f t="shared" si="1"/>
        <v>0</v>
      </c>
      <c r="J12" s="24">
        <f t="shared" si="1"/>
        <v>0</v>
      </c>
      <c r="K12" s="24">
        <f t="shared" si="1"/>
        <v>0</v>
      </c>
      <c r="L12" s="24">
        <f t="shared" si="1"/>
        <v>0</v>
      </c>
      <c r="M12" s="24">
        <f t="shared" si="1"/>
        <v>0</v>
      </c>
      <c r="N12" s="24">
        <f t="shared" si="1"/>
        <v>0</v>
      </c>
      <c r="O12" s="24">
        <f t="shared" si="1"/>
        <v>0</v>
      </c>
      <c r="P12" s="24">
        <f>SUM(P13:P17)</f>
        <v>0</v>
      </c>
      <c r="Q12" s="24">
        <f>D12-E12-F12-G12-H12-I12-J12-K12-L12-M12-N12-O12-P12</f>
        <v>0</v>
      </c>
    </row>
    <row r="13" spans="2:18" ht="18.75" x14ac:dyDescent="0.3">
      <c r="B13" s="26" t="s">
        <v>24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4">
        <f t="shared" ref="Q13:Q76" si="2">D13-E13-F13-G13-H13-I13-J13-K13-L13-M13-N13-O13-P13</f>
        <v>0</v>
      </c>
    </row>
    <row r="14" spans="2:18" ht="18.75" x14ac:dyDescent="0.3">
      <c r="B14" s="26" t="s">
        <v>25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4">
        <f t="shared" si="2"/>
        <v>0</v>
      </c>
    </row>
    <row r="15" spans="2:18" ht="18.75" x14ac:dyDescent="0.3">
      <c r="B15" s="26" t="s">
        <v>26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4">
        <f t="shared" si="2"/>
        <v>0</v>
      </c>
      <c r="R15" s="28"/>
    </row>
    <row r="16" spans="2:18" ht="18.75" x14ac:dyDescent="0.3">
      <c r="B16" s="26" t="s">
        <v>27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4">
        <f t="shared" si="2"/>
        <v>0</v>
      </c>
    </row>
    <row r="17" spans="2:17" ht="18.75" x14ac:dyDescent="0.3">
      <c r="B17" s="26" t="s">
        <v>28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4">
        <f t="shared" si="2"/>
        <v>0</v>
      </c>
    </row>
    <row r="18" spans="2:17" s="25" customFormat="1" ht="18.75" x14ac:dyDescent="0.3">
      <c r="B18" s="22" t="s">
        <v>29</v>
      </c>
      <c r="C18" s="23">
        <f>SUM(C19:C27)</f>
        <v>2742550</v>
      </c>
      <c r="D18" s="23">
        <f>SUM(D19:D27)</f>
        <v>5007550</v>
      </c>
      <c r="E18" s="24">
        <f t="shared" ref="E18:O18" si="3">SUM(E19:E27)</f>
        <v>0</v>
      </c>
      <c r="F18" s="24">
        <f t="shared" si="3"/>
        <v>0</v>
      </c>
      <c r="G18" s="24">
        <f t="shared" si="3"/>
        <v>0</v>
      </c>
      <c r="H18" s="24">
        <f t="shared" si="3"/>
        <v>0</v>
      </c>
      <c r="I18" s="24">
        <f t="shared" si="3"/>
        <v>0</v>
      </c>
      <c r="J18" s="24">
        <f t="shared" si="3"/>
        <v>0</v>
      </c>
      <c r="K18" s="24">
        <f t="shared" si="3"/>
        <v>0</v>
      </c>
      <c r="L18" s="24">
        <f t="shared" si="3"/>
        <v>0</v>
      </c>
      <c r="M18" s="24">
        <f t="shared" si="3"/>
        <v>0</v>
      </c>
      <c r="N18" s="24">
        <f t="shared" si="3"/>
        <v>0</v>
      </c>
      <c r="O18" s="24">
        <f t="shared" si="3"/>
        <v>0</v>
      </c>
      <c r="P18" s="24">
        <f>SUM(P19:P27)</f>
        <v>0</v>
      </c>
      <c r="Q18" s="24">
        <f t="shared" si="2"/>
        <v>5007550</v>
      </c>
    </row>
    <row r="19" spans="2:17" ht="18.75" x14ac:dyDescent="0.3">
      <c r="B19" s="26" t="s">
        <v>30</v>
      </c>
      <c r="C19" s="27">
        <v>0</v>
      </c>
      <c r="D19" s="27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24">
        <f t="shared" si="2"/>
        <v>0</v>
      </c>
    </row>
    <row r="20" spans="2:17" ht="18.75" x14ac:dyDescent="0.3">
      <c r="B20" s="26" t="s">
        <v>31</v>
      </c>
      <c r="C20" s="27">
        <v>250000</v>
      </c>
      <c r="D20" s="27">
        <v>775000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24">
        <f t="shared" si="2"/>
        <v>775000</v>
      </c>
    </row>
    <row r="21" spans="2:17" ht="18.75" x14ac:dyDescent="0.3">
      <c r="B21" s="26" t="s">
        <v>32</v>
      </c>
      <c r="C21" s="27">
        <v>0</v>
      </c>
      <c r="D21" s="27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24">
        <f t="shared" si="2"/>
        <v>0</v>
      </c>
    </row>
    <row r="22" spans="2:17" ht="18.75" x14ac:dyDescent="0.3">
      <c r="B22" s="26" t="s">
        <v>33</v>
      </c>
      <c r="C22" s="27">
        <v>0</v>
      </c>
      <c r="D22" s="27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24">
        <f t="shared" si="2"/>
        <v>0</v>
      </c>
    </row>
    <row r="23" spans="2:17" ht="18.75" x14ac:dyDescent="0.3">
      <c r="B23" s="26" t="s">
        <v>34</v>
      </c>
      <c r="C23" s="27">
        <v>0</v>
      </c>
      <c r="D23" s="27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24">
        <f t="shared" si="2"/>
        <v>0</v>
      </c>
    </row>
    <row r="24" spans="2:17" ht="18.75" x14ac:dyDescent="0.3">
      <c r="B24" s="26" t="s">
        <v>35</v>
      </c>
      <c r="C24" s="27">
        <v>0</v>
      </c>
      <c r="D24" s="27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24">
        <f t="shared" si="2"/>
        <v>0</v>
      </c>
    </row>
    <row r="25" spans="2:17" ht="18.75" x14ac:dyDescent="0.3">
      <c r="B25" s="26" t="s">
        <v>36</v>
      </c>
      <c r="C25" s="27">
        <v>492550</v>
      </c>
      <c r="D25" s="27">
        <v>1882550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24">
        <f t="shared" si="2"/>
        <v>1882550</v>
      </c>
    </row>
    <row r="26" spans="2:17" ht="18.75" x14ac:dyDescent="0.3">
      <c r="B26" s="26" t="s">
        <v>37</v>
      </c>
      <c r="C26" s="27">
        <v>1900000</v>
      </c>
      <c r="D26" s="27">
        <v>2150000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24">
        <f t="shared" si="2"/>
        <v>2150000</v>
      </c>
    </row>
    <row r="27" spans="2:17" ht="18.75" x14ac:dyDescent="0.3">
      <c r="B27" s="26" t="s">
        <v>38</v>
      </c>
      <c r="C27" s="27">
        <v>100000</v>
      </c>
      <c r="D27" s="27">
        <v>200000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24">
        <f t="shared" si="2"/>
        <v>200000</v>
      </c>
    </row>
    <row r="28" spans="2:17" s="25" customFormat="1" ht="18.75" x14ac:dyDescent="0.3">
      <c r="B28" s="22" t="s">
        <v>39</v>
      </c>
      <c r="C28" s="23">
        <f>SUM(C29:C37)</f>
        <v>1872450</v>
      </c>
      <c r="D28" s="23">
        <f>SUM(D29:D37)</f>
        <v>6530685.21</v>
      </c>
      <c r="E28" s="24">
        <f t="shared" ref="E28:O28" si="4">SUM(E29:E37)</f>
        <v>0</v>
      </c>
      <c r="F28" s="24">
        <f t="shared" si="4"/>
        <v>0</v>
      </c>
      <c r="G28" s="24">
        <f t="shared" si="4"/>
        <v>0</v>
      </c>
      <c r="H28" s="24">
        <f t="shared" si="4"/>
        <v>0</v>
      </c>
      <c r="I28" s="24">
        <f t="shared" si="4"/>
        <v>0</v>
      </c>
      <c r="J28" s="24">
        <f t="shared" si="4"/>
        <v>0</v>
      </c>
      <c r="K28" s="24">
        <f t="shared" si="4"/>
        <v>0</v>
      </c>
      <c r="L28" s="24">
        <f t="shared" si="4"/>
        <v>93692</v>
      </c>
      <c r="M28" s="24">
        <f t="shared" si="4"/>
        <v>0</v>
      </c>
      <c r="N28" s="24">
        <f t="shared" si="4"/>
        <v>0</v>
      </c>
      <c r="O28" s="24">
        <f t="shared" si="4"/>
        <v>0</v>
      </c>
      <c r="P28" s="24">
        <f>SUM(P29:P37)</f>
        <v>0</v>
      </c>
      <c r="Q28" s="24">
        <f t="shared" si="2"/>
        <v>6436993.21</v>
      </c>
    </row>
    <row r="29" spans="2:17" ht="18.75" x14ac:dyDescent="0.3">
      <c r="B29" s="26" t="s">
        <v>40</v>
      </c>
      <c r="C29" s="27">
        <v>0</v>
      </c>
      <c r="D29" s="27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24">
        <f t="shared" si="2"/>
        <v>0</v>
      </c>
    </row>
    <row r="30" spans="2:17" ht="18.75" x14ac:dyDescent="0.3">
      <c r="B30" s="26" t="s">
        <v>41</v>
      </c>
      <c r="C30" s="27">
        <v>0</v>
      </c>
      <c r="D30" s="27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24">
        <f t="shared" si="2"/>
        <v>0</v>
      </c>
    </row>
    <row r="31" spans="2:17" ht="18.75" x14ac:dyDescent="0.3">
      <c r="B31" s="26" t="s">
        <v>42</v>
      </c>
      <c r="C31" s="27">
        <v>97450</v>
      </c>
      <c r="D31" s="27">
        <v>203450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24">
        <f t="shared" si="2"/>
        <v>203450</v>
      </c>
    </row>
    <row r="32" spans="2:17" ht="18.75" x14ac:dyDescent="0.3">
      <c r="B32" s="26" t="s">
        <v>43</v>
      </c>
      <c r="C32" s="27">
        <v>0</v>
      </c>
      <c r="D32" s="27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24">
        <f t="shared" si="2"/>
        <v>0</v>
      </c>
    </row>
    <row r="33" spans="2:39" ht="18.75" x14ac:dyDescent="0.3">
      <c r="B33" s="26" t="s">
        <v>44</v>
      </c>
      <c r="C33" s="27">
        <v>500000</v>
      </c>
      <c r="D33" s="27">
        <v>507500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93692</v>
      </c>
      <c r="M33" s="10">
        <v>0</v>
      </c>
      <c r="N33" s="10">
        <v>0</v>
      </c>
      <c r="O33" s="10">
        <v>0</v>
      </c>
      <c r="P33" s="10">
        <v>0</v>
      </c>
      <c r="Q33" s="24">
        <f t="shared" si="2"/>
        <v>413808</v>
      </c>
    </row>
    <row r="34" spans="2:39" ht="18.75" x14ac:dyDescent="0.3">
      <c r="B34" s="26" t="s">
        <v>45</v>
      </c>
      <c r="C34" s="27">
        <v>50000</v>
      </c>
      <c r="D34" s="27">
        <v>105400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24">
        <f t="shared" si="2"/>
        <v>105400</v>
      </c>
    </row>
    <row r="35" spans="2:39" ht="18.75" x14ac:dyDescent="0.3">
      <c r="B35" s="26" t="s">
        <v>46</v>
      </c>
      <c r="C35" s="27">
        <v>700000</v>
      </c>
      <c r="D35" s="27">
        <v>4569835.21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24">
        <f t="shared" si="2"/>
        <v>4569835.21</v>
      </c>
    </row>
    <row r="36" spans="2:39" ht="18.75" x14ac:dyDescent="0.3">
      <c r="B36" s="26" t="s">
        <v>47</v>
      </c>
      <c r="C36" s="27">
        <v>0</v>
      </c>
      <c r="D36" s="27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24">
        <f t="shared" si="2"/>
        <v>0</v>
      </c>
    </row>
    <row r="37" spans="2:39" ht="18.75" x14ac:dyDescent="0.3">
      <c r="B37" s="26" t="s">
        <v>48</v>
      </c>
      <c r="C37" s="27">
        <v>525000</v>
      </c>
      <c r="D37" s="27">
        <v>1144500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24">
        <f t="shared" si="2"/>
        <v>1144500</v>
      </c>
    </row>
    <row r="38" spans="2:39" s="25" customFormat="1" ht="18.75" x14ac:dyDescent="0.3">
      <c r="B38" s="22" t="s">
        <v>49</v>
      </c>
      <c r="C38" s="23">
        <f>SUM(C39:C46)</f>
        <v>0</v>
      </c>
      <c r="D38" s="23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f t="shared" si="2"/>
        <v>0</v>
      </c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</row>
    <row r="39" spans="2:39" ht="18.75" x14ac:dyDescent="0.3">
      <c r="B39" s="26" t="s">
        <v>50</v>
      </c>
      <c r="C39" s="27">
        <v>0</v>
      </c>
      <c r="D39" s="27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24">
        <f t="shared" si="2"/>
        <v>0</v>
      </c>
    </row>
    <row r="40" spans="2:39" ht="18.75" x14ac:dyDescent="0.3">
      <c r="B40" s="26" t="s">
        <v>51</v>
      </c>
      <c r="C40" s="27">
        <v>0</v>
      </c>
      <c r="D40" s="27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24">
        <f t="shared" si="2"/>
        <v>0</v>
      </c>
    </row>
    <row r="41" spans="2:39" ht="18.75" x14ac:dyDescent="0.3">
      <c r="B41" s="26" t="s">
        <v>52</v>
      </c>
      <c r="C41" s="27">
        <v>0</v>
      </c>
      <c r="D41" s="27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24">
        <f t="shared" si="2"/>
        <v>0</v>
      </c>
    </row>
    <row r="42" spans="2:39" ht="18.75" x14ac:dyDescent="0.3">
      <c r="B42" s="26" t="s">
        <v>53</v>
      </c>
      <c r="C42" s="27">
        <v>0</v>
      </c>
      <c r="D42" s="27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24">
        <f t="shared" si="2"/>
        <v>0</v>
      </c>
    </row>
    <row r="43" spans="2:39" ht="18.75" x14ac:dyDescent="0.3">
      <c r="B43" s="26" t="s">
        <v>54</v>
      </c>
      <c r="C43" s="27">
        <v>0</v>
      </c>
      <c r="D43" s="27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24">
        <f t="shared" si="2"/>
        <v>0</v>
      </c>
    </row>
    <row r="44" spans="2:39" ht="18.75" x14ac:dyDescent="0.3">
      <c r="B44" s="26" t="s">
        <v>55</v>
      </c>
      <c r="C44" s="27">
        <v>0</v>
      </c>
      <c r="D44" s="27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24">
        <f t="shared" si="2"/>
        <v>0</v>
      </c>
    </row>
    <row r="45" spans="2:39" ht="18.75" x14ac:dyDescent="0.3">
      <c r="B45" s="26" t="s">
        <v>56</v>
      </c>
      <c r="C45" s="27">
        <v>0</v>
      </c>
      <c r="D45" s="27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24">
        <f t="shared" si="2"/>
        <v>0</v>
      </c>
    </row>
    <row r="46" spans="2:39" ht="18.75" x14ac:dyDescent="0.3">
      <c r="B46" s="26" t="s">
        <v>57</v>
      </c>
      <c r="C46" s="27">
        <v>0</v>
      </c>
      <c r="D46" s="27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24">
        <f t="shared" si="2"/>
        <v>0</v>
      </c>
    </row>
    <row r="47" spans="2:39" s="25" customFormat="1" ht="18.75" x14ac:dyDescent="0.3">
      <c r="B47" s="22" t="s">
        <v>58</v>
      </c>
      <c r="C47" s="23">
        <f>SUM(C48:C53)</f>
        <v>0</v>
      </c>
      <c r="D47" s="23">
        <f>SUM(D48:D53)</f>
        <v>0</v>
      </c>
      <c r="E47" s="24">
        <f t="shared" ref="E47:P47" si="5">SUM(E48:E53)</f>
        <v>0</v>
      </c>
      <c r="F47" s="24">
        <f t="shared" si="5"/>
        <v>0</v>
      </c>
      <c r="G47" s="24">
        <f t="shared" si="5"/>
        <v>0</v>
      </c>
      <c r="H47" s="24">
        <f t="shared" si="5"/>
        <v>0</v>
      </c>
      <c r="I47" s="24">
        <f t="shared" si="5"/>
        <v>0</v>
      </c>
      <c r="J47" s="24">
        <f t="shared" si="5"/>
        <v>0</v>
      </c>
      <c r="K47" s="24">
        <f t="shared" si="5"/>
        <v>0</v>
      </c>
      <c r="L47" s="24">
        <f t="shared" si="5"/>
        <v>0</v>
      </c>
      <c r="M47" s="24">
        <f t="shared" si="5"/>
        <v>0</v>
      </c>
      <c r="N47" s="24">
        <f t="shared" si="5"/>
        <v>0</v>
      </c>
      <c r="O47" s="24">
        <f t="shared" si="5"/>
        <v>0</v>
      </c>
      <c r="P47" s="24">
        <f t="shared" si="5"/>
        <v>0</v>
      </c>
      <c r="Q47" s="24">
        <f t="shared" si="2"/>
        <v>0</v>
      </c>
    </row>
    <row r="48" spans="2:39" ht="18.75" x14ac:dyDescent="0.3">
      <c r="B48" s="26" t="s">
        <v>59</v>
      </c>
      <c r="C48" s="27">
        <v>0</v>
      </c>
      <c r="D48" s="27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24">
        <f t="shared" si="2"/>
        <v>0</v>
      </c>
    </row>
    <row r="49" spans="2:17" ht="18.75" x14ac:dyDescent="0.3">
      <c r="B49" s="26" t="s">
        <v>60</v>
      </c>
      <c r="C49" s="27">
        <v>0</v>
      </c>
      <c r="D49" s="27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24">
        <f t="shared" si="2"/>
        <v>0</v>
      </c>
    </row>
    <row r="50" spans="2:17" ht="18.75" x14ac:dyDescent="0.3">
      <c r="B50" s="26" t="s">
        <v>61</v>
      </c>
      <c r="C50" s="27">
        <v>0</v>
      </c>
      <c r="D50" s="27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24">
        <f t="shared" si="2"/>
        <v>0</v>
      </c>
    </row>
    <row r="51" spans="2:17" ht="18.75" x14ac:dyDescent="0.3">
      <c r="B51" s="26" t="s">
        <v>62</v>
      </c>
      <c r="C51" s="27">
        <v>0</v>
      </c>
      <c r="D51" s="27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24">
        <f t="shared" si="2"/>
        <v>0</v>
      </c>
    </row>
    <row r="52" spans="2:17" ht="18.75" x14ac:dyDescent="0.3">
      <c r="B52" s="26" t="s">
        <v>63</v>
      </c>
      <c r="C52" s="27">
        <v>0</v>
      </c>
      <c r="D52" s="27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24">
        <f t="shared" si="2"/>
        <v>0</v>
      </c>
    </row>
    <row r="53" spans="2:17" ht="18.75" x14ac:dyDescent="0.3">
      <c r="B53" s="26" t="s">
        <v>64</v>
      </c>
      <c r="C53" s="27">
        <v>0</v>
      </c>
      <c r="D53" s="27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24">
        <f t="shared" si="2"/>
        <v>0</v>
      </c>
    </row>
    <row r="54" spans="2:17" s="25" customFormat="1" ht="18.75" x14ac:dyDescent="0.3">
      <c r="B54" s="22" t="s">
        <v>65</v>
      </c>
      <c r="C54" s="23">
        <f>SUM(C55:C63)</f>
        <v>5385000</v>
      </c>
      <c r="D54" s="23">
        <f>SUM(D55:D63)</f>
        <v>11182977.619999999</v>
      </c>
      <c r="E54" s="24">
        <f t="shared" ref="E54:P54" si="6">SUM(E55:E63)</f>
        <v>0</v>
      </c>
      <c r="F54" s="24">
        <f t="shared" si="6"/>
        <v>0</v>
      </c>
      <c r="G54" s="24">
        <f t="shared" si="6"/>
        <v>0</v>
      </c>
      <c r="H54" s="24">
        <f t="shared" si="6"/>
        <v>0</v>
      </c>
      <c r="I54" s="24">
        <f t="shared" si="6"/>
        <v>0</v>
      </c>
      <c r="J54" s="24">
        <f t="shared" si="6"/>
        <v>0</v>
      </c>
      <c r="K54" s="24">
        <f t="shared" si="6"/>
        <v>0</v>
      </c>
      <c r="L54" s="24">
        <f t="shared" si="6"/>
        <v>0</v>
      </c>
      <c r="M54" s="24">
        <f t="shared" si="6"/>
        <v>0</v>
      </c>
      <c r="N54" s="24">
        <f t="shared" si="6"/>
        <v>0</v>
      </c>
      <c r="O54" s="24">
        <f t="shared" si="6"/>
        <v>0</v>
      </c>
      <c r="P54" s="24">
        <f t="shared" si="6"/>
        <v>0</v>
      </c>
      <c r="Q54" s="24">
        <f t="shared" si="2"/>
        <v>11182977.619999999</v>
      </c>
    </row>
    <row r="55" spans="2:17" ht="18.75" x14ac:dyDescent="0.3">
      <c r="B55" s="26" t="s">
        <v>66</v>
      </c>
      <c r="C55" s="27">
        <v>30000</v>
      </c>
      <c r="D55" s="27">
        <v>69000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24">
        <f t="shared" si="2"/>
        <v>69000</v>
      </c>
    </row>
    <row r="56" spans="2:17" ht="18.75" x14ac:dyDescent="0.3">
      <c r="B56" s="26" t="s">
        <v>67</v>
      </c>
      <c r="C56" s="27">
        <v>0</v>
      </c>
      <c r="D56" s="27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24">
        <f t="shared" si="2"/>
        <v>0</v>
      </c>
    </row>
    <row r="57" spans="2:17" ht="18.75" x14ac:dyDescent="0.3">
      <c r="B57" s="26" t="s">
        <v>68</v>
      </c>
      <c r="C57" s="27">
        <v>1915000</v>
      </c>
      <c r="D57" s="27">
        <v>1465000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24">
        <f t="shared" si="2"/>
        <v>1465000</v>
      </c>
    </row>
    <row r="58" spans="2:17" ht="18.75" x14ac:dyDescent="0.3">
      <c r="B58" s="26" t="s">
        <v>69</v>
      </c>
      <c r="C58" s="27">
        <v>0</v>
      </c>
      <c r="D58" s="27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24">
        <f t="shared" si="2"/>
        <v>0</v>
      </c>
    </row>
    <row r="59" spans="2:17" ht="18.75" x14ac:dyDescent="0.3">
      <c r="B59" s="26" t="s">
        <v>70</v>
      </c>
      <c r="C59" s="27">
        <v>3110000</v>
      </c>
      <c r="D59" s="27">
        <v>9318977.6199999992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24">
        <f t="shared" si="2"/>
        <v>9318977.6199999992</v>
      </c>
    </row>
    <row r="60" spans="2:17" ht="18.75" x14ac:dyDescent="0.3">
      <c r="B60" s="26" t="s">
        <v>71</v>
      </c>
      <c r="C60" s="27">
        <v>0</v>
      </c>
      <c r="D60" s="27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24">
        <f t="shared" si="2"/>
        <v>0</v>
      </c>
    </row>
    <row r="61" spans="2:17" ht="18.75" x14ac:dyDescent="0.3">
      <c r="B61" s="26" t="s">
        <v>72</v>
      </c>
      <c r="C61" s="27">
        <v>330000</v>
      </c>
      <c r="D61" s="27">
        <v>330000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24">
        <f t="shared" si="2"/>
        <v>330000</v>
      </c>
    </row>
    <row r="62" spans="2:17" ht="18.75" x14ac:dyDescent="0.3">
      <c r="B62" s="26" t="s">
        <v>73</v>
      </c>
      <c r="C62" s="27">
        <v>0</v>
      </c>
      <c r="D62" s="27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24">
        <f t="shared" si="2"/>
        <v>0</v>
      </c>
    </row>
    <row r="63" spans="2:17" ht="18.75" x14ac:dyDescent="0.3">
      <c r="B63" s="26" t="s">
        <v>74</v>
      </c>
      <c r="C63" s="27">
        <v>0</v>
      </c>
      <c r="D63" s="27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4">
        <f t="shared" si="2"/>
        <v>0</v>
      </c>
    </row>
    <row r="64" spans="2:17" s="25" customFormat="1" ht="18.75" x14ac:dyDescent="0.3">
      <c r="B64" s="22" t="s">
        <v>75</v>
      </c>
      <c r="C64" s="23">
        <f>SUM(C65:C68)</f>
        <v>0</v>
      </c>
      <c r="D64" s="23">
        <f>SUM(D65:D68)</f>
        <v>0</v>
      </c>
      <c r="E64" s="24">
        <f t="shared" ref="E64:P64" si="7">SUM(E65:E68)</f>
        <v>0</v>
      </c>
      <c r="F64" s="24">
        <f t="shared" si="7"/>
        <v>0</v>
      </c>
      <c r="G64" s="24">
        <f t="shared" si="7"/>
        <v>0</v>
      </c>
      <c r="H64" s="24">
        <f t="shared" si="7"/>
        <v>0</v>
      </c>
      <c r="I64" s="24">
        <f t="shared" si="7"/>
        <v>0</v>
      </c>
      <c r="J64" s="24">
        <f t="shared" si="7"/>
        <v>0</v>
      </c>
      <c r="K64" s="24">
        <f t="shared" si="7"/>
        <v>0</v>
      </c>
      <c r="L64" s="30">
        <f t="shared" si="7"/>
        <v>0</v>
      </c>
      <c r="M64" s="30">
        <f t="shared" si="7"/>
        <v>0</v>
      </c>
      <c r="N64" s="30">
        <f t="shared" si="7"/>
        <v>0</v>
      </c>
      <c r="O64" s="30">
        <f t="shared" si="7"/>
        <v>0</v>
      </c>
      <c r="P64" s="24">
        <f t="shared" si="7"/>
        <v>0</v>
      </c>
      <c r="Q64" s="24">
        <f t="shared" si="2"/>
        <v>0</v>
      </c>
    </row>
    <row r="65" spans="2:17" ht="18.75" x14ac:dyDescent="0.3">
      <c r="B65" s="26" t="s">
        <v>76</v>
      </c>
      <c r="C65" s="27">
        <v>0</v>
      </c>
      <c r="D65" s="27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24">
        <f t="shared" si="2"/>
        <v>0</v>
      </c>
    </row>
    <row r="66" spans="2:17" ht="18.75" x14ac:dyDescent="0.3">
      <c r="B66" s="26" t="s">
        <v>77</v>
      </c>
      <c r="C66" s="27">
        <v>0</v>
      </c>
      <c r="D66" s="27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24">
        <f t="shared" si="2"/>
        <v>0</v>
      </c>
    </row>
    <row r="67" spans="2:17" ht="18.75" x14ac:dyDescent="0.3">
      <c r="B67" s="26" t="s">
        <v>78</v>
      </c>
      <c r="C67" s="27">
        <v>0</v>
      </c>
      <c r="D67" s="27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24">
        <f t="shared" si="2"/>
        <v>0</v>
      </c>
    </row>
    <row r="68" spans="2:17" ht="18.75" x14ac:dyDescent="0.3">
      <c r="B68" s="26" t="s">
        <v>79</v>
      </c>
      <c r="C68" s="27">
        <v>0</v>
      </c>
      <c r="D68" s="27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24">
        <f t="shared" si="2"/>
        <v>0</v>
      </c>
    </row>
    <row r="69" spans="2:17" s="25" customFormat="1" ht="18.75" x14ac:dyDescent="0.3">
      <c r="B69" s="22" t="s">
        <v>80</v>
      </c>
      <c r="C69" s="23">
        <f>SUM(C70:C71)</f>
        <v>0</v>
      </c>
      <c r="D69" s="23">
        <f>SUM(D70:D71)</f>
        <v>0</v>
      </c>
      <c r="E69" s="24">
        <f t="shared" ref="E69:P69" si="8">SUM(E70:E71)</f>
        <v>0</v>
      </c>
      <c r="F69" s="24">
        <f t="shared" si="8"/>
        <v>0</v>
      </c>
      <c r="G69" s="24">
        <f t="shared" si="8"/>
        <v>0</v>
      </c>
      <c r="H69" s="24">
        <f t="shared" si="8"/>
        <v>0</v>
      </c>
      <c r="I69" s="24">
        <f t="shared" si="8"/>
        <v>0</v>
      </c>
      <c r="J69" s="24">
        <f t="shared" si="8"/>
        <v>0</v>
      </c>
      <c r="K69" s="24">
        <f t="shared" si="8"/>
        <v>0</v>
      </c>
      <c r="L69" s="24">
        <f t="shared" si="8"/>
        <v>0</v>
      </c>
      <c r="M69" s="24">
        <f t="shared" si="8"/>
        <v>0</v>
      </c>
      <c r="N69" s="24">
        <f t="shared" si="8"/>
        <v>0</v>
      </c>
      <c r="O69" s="24">
        <f t="shared" si="8"/>
        <v>0</v>
      </c>
      <c r="P69" s="24">
        <f t="shared" si="8"/>
        <v>0</v>
      </c>
      <c r="Q69" s="24">
        <f t="shared" si="2"/>
        <v>0</v>
      </c>
    </row>
    <row r="70" spans="2:17" ht="18.75" x14ac:dyDescent="0.3">
      <c r="B70" s="26" t="s">
        <v>81</v>
      </c>
      <c r="C70" s="27">
        <v>0</v>
      </c>
      <c r="D70" s="27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24">
        <f t="shared" si="2"/>
        <v>0</v>
      </c>
    </row>
    <row r="71" spans="2:17" ht="18.75" x14ac:dyDescent="0.3">
      <c r="B71" s="26" t="s">
        <v>82</v>
      </c>
      <c r="C71" s="27">
        <v>0</v>
      </c>
      <c r="D71" s="27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24">
        <f t="shared" si="2"/>
        <v>0</v>
      </c>
    </row>
    <row r="72" spans="2:17" s="25" customFormat="1" ht="18.75" x14ac:dyDescent="0.3">
      <c r="B72" s="22" t="s">
        <v>83</v>
      </c>
      <c r="C72" s="23">
        <f>SUM(C73:C75)</f>
        <v>0</v>
      </c>
      <c r="D72" s="23">
        <f>SUM(D73:D75)</f>
        <v>0</v>
      </c>
      <c r="E72" s="24">
        <f t="shared" ref="E72:P72" si="9">SUM(E73:E75)</f>
        <v>0</v>
      </c>
      <c r="F72" s="24">
        <f t="shared" si="9"/>
        <v>0</v>
      </c>
      <c r="G72" s="24">
        <f t="shared" si="9"/>
        <v>0</v>
      </c>
      <c r="H72" s="24">
        <f t="shared" si="9"/>
        <v>0</v>
      </c>
      <c r="I72" s="24">
        <f t="shared" si="9"/>
        <v>0</v>
      </c>
      <c r="J72" s="24">
        <f t="shared" si="9"/>
        <v>0</v>
      </c>
      <c r="K72" s="24">
        <f t="shared" si="9"/>
        <v>0</v>
      </c>
      <c r="L72" s="24">
        <f t="shared" si="9"/>
        <v>0</v>
      </c>
      <c r="M72" s="24">
        <f t="shared" si="9"/>
        <v>0</v>
      </c>
      <c r="N72" s="24">
        <f t="shared" si="9"/>
        <v>0</v>
      </c>
      <c r="O72" s="24">
        <f t="shared" si="9"/>
        <v>0</v>
      </c>
      <c r="P72" s="24">
        <f t="shared" si="9"/>
        <v>0</v>
      </c>
      <c r="Q72" s="24">
        <f t="shared" si="2"/>
        <v>0</v>
      </c>
    </row>
    <row r="73" spans="2:17" ht="18.75" x14ac:dyDescent="0.3">
      <c r="B73" s="26" t="s">
        <v>84</v>
      </c>
      <c r="C73" s="27">
        <v>0</v>
      </c>
      <c r="D73" s="27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24">
        <f t="shared" si="2"/>
        <v>0</v>
      </c>
    </row>
    <row r="74" spans="2:17" ht="18.75" x14ac:dyDescent="0.3">
      <c r="B74" s="26" t="s">
        <v>85</v>
      </c>
      <c r="C74" s="27">
        <v>0</v>
      </c>
      <c r="D74" s="27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24">
        <f t="shared" si="2"/>
        <v>0</v>
      </c>
    </row>
    <row r="75" spans="2:17" ht="18.75" x14ac:dyDescent="0.3">
      <c r="B75" s="26" t="s">
        <v>86</v>
      </c>
      <c r="C75" s="27">
        <v>0</v>
      </c>
      <c r="D75" s="27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24">
        <f t="shared" si="2"/>
        <v>0</v>
      </c>
    </row>
    <row r="76" spans="2:17" s="25" customFormat="1" ht="18.75" x14ac:dyDescent="0.3">
      <c r="B76" s="19" t="s">
        <v>87</v>
      </c>
      <c r="C76" s="20">
        <f>C77+C80+C83</f>
        <v>0</v>
      </c>
      <c r="D76" s="20">
        <f>D77+D80+D83</f>
        <v>0</v>
      </c>
      <c r="E76" s="21">
        <f t="shared" ref="E76:P76" si="10">E77+E80+E83</f>
        <v>0</v>
      </c>
      <c r="F76" s="21">
        <f t="shared" si="10"/>
        <v>0</v>
      </c>
      <c r="G76" s="21">
        <f t="shared" si="10"/>
        <v>0</v>
      </c>
      <c r="H76" s="21">
        <f t="shared" si="10"/>
        <v>0</v>
      </c>
      <c r="I76" s="21">
        <f t="shared" si="10"/>
        <v>0</v>
      </c>
      <c r="J76" s="21">
        <f t="shared" si="10"/>
        <v>0</v>
      </c>
      <c r="K76" s="21">
        <f t="shared" si="10"/>
        <v>0</v>
      </c>
      <c r="L76" s="21">
        <f t="shared" si="10"/>
        <v>0</v>
      </c>
      <c r="M76" s="21">
        <f t="shared" si="10"/>
        <v>0</v>
      </c>
      <c r="N76" s="21">
        <f t="shared" si="10"/>
        <v>0</v>
      </c>
      <c r="O76" s="21">
        <f t="shared" si="10"/>
        <v>0</v>
      </c>
      <c r="P76" s="21">
        <f t="shared" si="10"/>
        <v>0</v>
      </c>
      <c r="Q76" s="24">
        <f t="shared" si="2"/>
        <v>0</v>
      </c>
    </row>
    <row r="77" spans="2:17" s="25" customFormat="1" ht="18.75" x14ac:dyDescent="0.3">
      <c r="B77" s="22" t="s">
        <v>88</v>
      </c>
      <c r="C77" s="23">
        <f>SUM(C78:C79)</f>
        <v>0</v>
      </c>
      <c r="D77" s="23">
        <f>SUM(D78:D79)</f>
        <v>0</v>
      </c>
      <c r="E77" s="24">
        <f t="shared" ref="E77:P77" si="11">SUM(E78:E79)</f>
        <v>0</v>
      </c>
      <c r="F77" s="24">
        <f t="shared" si="11"/>
        <v>0</v>
      </c>
      <c r="G77" s="24">
        <f t="shared" si="11"/>
        <v>0</v>
      </c>
      <c r="H77" s="24">
        <f t="shared" si="11"/>
        <v>0</v>
      </c>
      <c r="I77" s="24">
        <f t="shared" si="11"/>
        <v>0</v>
      </c>
      <c r="J77" s="24">
        <f t="shared" si="11"/>
        <v>0</v>
      </c>
      <c r="K77" s="24">
        <f t="shared" si="11"/>
        <v>0</v>
      </c>
      <c r="L77" s="24">
        <f t="shared" si="11"/>
        <v>0</v>
      </c>
      <c r="M77" s="24">
        <f t="shared" si="11"/>
        <v>0</v>
      </c>
      <c r="N77" s="24">
        <f t="shared" si="11"/>
        <v>0</v>
      </c>
      <c r="O77" s="24">
        <f t="shared" si="11"/>
        <v>0</v>
      </c>
      <c r="P77" s="24">
        <f t="shared" si="11"/>
        <v>0</v>
      </c>
      <c r="Q77" s="24">
        <f t="shared" ref="Q77:Q85" si="12">D77-E77-F77-G77-H77-I77-J77-K77-L77-M77-N77-O77-P77</f>
        <v>0</v>
      </c>
    </row>
    <row r="78" spans="2:17" ht="18.75" x14ac:dyDescent="0.3">
      <c r="B78" s="26" t="s">
        <v>89</v>
      </c>
      <c r="C78" s="27">
        <v>0</v>
      </c>
      <c r="D78" s="27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24">
        <f t="shared" si="12"/>
        <v>0</v>
      </c>
    </row>
    <row r="79" spans="2:17" ht="18.75" x14ac:dyDescent="0.3">
      <c r="B79" s="26" t="s">
        <v>90</v>
      </c>
      <c r="C79" s="27">
        <v>0</v>
      </c>
      <c r="D79" s="27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24">
        <f t="shared" si="12"/>
        <v>0</v>
      </c>
    </row>
    <row r="80" spans="2:17" s="25" customFormat="1" ht="18.75" x14ac:dyDescent="0.3">
      <c r="B80" s="22" t="s">
        <v>91</v>
      </c>
      <c r="C80" s="23">
        <f>SUM(C81:C82)</f>
        <v>0</v>
      </c>
      <c r="D80" s="23">
        <f>SUM(D81:D82)</f>
        <v>0</v>
      </c>
      <c r="E80" s="24">
        <f t="shared" ref="E80:P80" si="13">SUM(E81:E82)</f>
        <v>0</v>
      </c>
      <c r="F80" s="24">
        <f t="shared" si="13"/>
        <v>0</v>
      </c>
      <c r="G80" s="24">
        <f t="shared" si="13"/>
        <v>0</v>
      </c>
      <c r="H80" s="24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24">
        <f t="shared" si="13"/>
        <v>0</v>
      </c>
      <c r="M80" s="24">
        <f t="shared" si="13"/>
        <v>0</v>
      </c>
      <c r="N80" s="24">
        <f t="shared" si="13"/>
        <v>0</v>
      </c>
      <c r="O80" s="24">
        <f t="shared" si="13"/>
        <v>0</v>
      </c>
      <c r="P80" s="24">
        <f t="shared" si="13"/>
        <v>0</v>
      </c>
      <c r="Q80" s="24">
        <f t="shared" si="12"/>
        <v>0</v>
      </c>
    </row>
    <row r="81" spans="2:17" ht="18.75" x14ac:dyDescent="0.3">
      <c r="B81" s="26" t="s">
        <v>92</v>
      </c>
      <c r="C81" s="27">
        <v>0</v>
      </c>
      <c r="D81" s="27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24">
        <f t="shared" si="12"/>
        <v>0</v>
      </c>
    </row>
    <row r="82" spans="2:17" ht="18.75" x14ac:dyDescent="0.3">
      <c r="B82" s="26" t="s">
        <v>93</v>
      </c>
      <c r="C82" s="27">
        <v>0</v>
      </c>
      <c r="D82" s="27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24">
        <f t="shared" si="12"/>
        <v>0</v>
      </c>
    </row>
    <row r="83" spans="2:17" s="25" customFormat="1" ht="18.75" x14ac:dyDescent="0.3">
      <c r="B83" s="22" t="s">
        <v>94</v>
      </c>
      <c r="C83" s="23">
        <f>SUM(C84)</f>
        <v>0</v>
      </c>
      <c r="D83" s="23">
        <f>SUM(D84)</f>
        <v>0</v>
      </c>
      <c r="E83" s="24">
        <f t="shared" ref="E83:P83" si="14">SUM(E84)</f>
        <v>0</v>
      </c>
      <c r="F83" s="24">
        <f t="shared" si="14"/>
        <v>0</v>
      </c>
      <c r="G83" s="24">
        <f t="shared" si="14"/>
        <v>0</v>
      </c>
      <c r="H83" s="24">
        <f t="shared" si="14"/>
        <v>0</v>
      </c>
      <c r="I83" s="24">
        <f t="shared" si="14"/>
        <v>0</v>
      </c>
      <c r="J83" s="24">
        <f t="shared" si="14"/>
        <v>0</v>
      </c>
      <c r="K83" s="24">
        <f t="shared" si="14"/>
        <v>0</v>
      </c>
      <c r="L83" s="24">
        <f t="shared" si="14"/>
        <v>0</v>
      </c>
      <c r="M83" s="24">
        <f t="shared" si="14"/>
        <v>0</v>
      </c>
      <c r="N83" s="24">
        <f t="shared" si="14"/>
        <v>0</v>
      </c>
      <c r="O83" s="24">
        <f t="shared" si="14"/>
        <v>0</v>
      </c>
      <c r="P83" s="24">
        <f t="shared" si="14"/>
        <v>0</v>
      </c>
      <c r="Q83" s="24">
        <f t="shared" si="12"/>
        <v>0</v>
      </c>
    </row>
    <row r="84" spans="2:17" ht="18.75" x14ac:dyDescent="0.3">
      <c r="B84" s="26" t="s">
        <v>95</v>
      </c>
      <c r="C84" s="27">
        <v>0</v>
      </c>
      <c r="D84" s="27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24">
        <f t="shared" si="12"/>
        <v>0</v>
      </c>
    </row>
    <row r="85" spans="2:17" ht="18.75" x14ac:dyDescent="0.3">
      <c r="B85" s="31" t="s">
        <v>96</v>
      </c>
      <c r="C85" s="32">
        <f>C11+C76</f>
        <v>10000000</v>
      </c>
      <c r="D85" s="32">
        <f>D11+D76</f>
        <v>22721212.829999998</v>
      </c>
      <c r="E85" s="33">
        <f t="shared" ref="E85:P85" si="15">E11+E76</f>
        <v>0</v>
      </c>
      <c r="F85" s="33">
        <f t="shared" si="15"/>
        <v>0</v>
      </c>
      <c r="G85" s="33">
        <f t="shared" si="15"/>
        <v>0</v>
      </c>
      <c r="H85" s="33">
        <f t="shared" si="15"/>
        <v>0</v>
      </c>
      <c r="I85" s="33">
        <f t="shared" si="15"/>
        <v>0</v>
      </c>
      <c r="J85" s="33">
        <f t="shared" si="15"/>
        <v>0</v>
      </c>
      <c r="K85" s="33">
        <f t="shared" si="15"/>
        <v>0</v>
      </c>
      <c r="L85" s="33">
        <f t="shared" si="15"/>
        <v>93692</v>
      </c>
      <c r="M85" s="33">
        <f>M11+M76</f>
        <v>0</v>
      </c>
      <c r="N85" s="33">
        <f t="shared" ref="N85:O85" si="16">N11+N76</f>
        <v>0</v>
      </c>
      <c r="O85" s="33">
        <f t="shared" si="16"/>
        <v>0</v>
      </c>
      <c r="P85" s="33">
        <f t="shared" si="15"/>
        <v>0</v>
      </c>
      <c r="Q85" s="33">
        <f t="shared" si="12"/>
        <v>22627520.829999998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2025-12-19T17:09:39Z</dcterms:created>
  <dcterms:modified xsi:type="dcterms:W3CDTF">2025-12-19T17:09:52Z</dcterms:modified>
</cp:coreProperties>
</file>