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Q80" i="1" s="1"/>
  <c r="D80" i="1"/>
  <c r="C80" i="1"/>
  <c r="Q79" i="1"/>
  <c r="Q78" i="1"/>
  <c r="P77" i="1"/>
  <c r="O77" i="1"/>
  <c r="O76" i="1" s="1"/>
  <c r="N77" i="1"/>
  <c r="N76" i="1" s="1"/>
  <c r="M77" i="1"/>
  <c r="L77" i="1"/>
  <c r="K77" i="1"/>
  <c r="K76" i="1" s="1"/>
  <c r="J77" i="1"/>
  <c r="J76" i="1" s="1"/>
  <c r="I77" i="1"/>
  <c r="H77" i="1"/>
  <c r="G77" i="1"/>
  <c r="G76" i="1" s="1"/>
  <c r="F77" i="1"/>
  <c r="F76" i="1" s="1"/>
  <c r="E77" i="1"/>
  <c r="D77" i="1"/>
  <c r="C77" i="1"/>
  <c r="Q77" i="1" s="1"/>
  <c r="P76" i="1"/>
  <c r="M76" i="1"/>
  <c r="L76" i="1"/>
  <c r="I76" i="1"/>
  <c r="H76" i="1"/>
  <c r="E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N12" i="1"/>
  <c r="N11" i="1" s="1"/>
  <c r="N85" i="1" s="1"/>
  <c r="M12" i="1"/>
  <c r="L12" i="1"/>
  <c r="K12" i="1"/>
  <c r="K11" i="1" s="1"/>
  <c r="K85" i="1" s="1"/>
  <c r="J12" i="1"/>
  <c r="J11" i="1" s="1"/>
  <c r="J85" i="1" s="1"/>
  <c r="I12" i="1"/>
  <c r="H12" i="1"/>
  <c r="G12" i="1"/>
  <c r="G11" i="1" s="1"/>
  <c r="G85" i="1" s="1"/>
  <c r="F12" i="1"/>
  <c r="F11" i="1" s="1"/>
  <c r="F85" i="1" s="1"/>
  <c r="E12" i="1"/>
  <c r="Q12" i="1" s="1"/>
  <c r="D12" i="1"/>
  <c r="C12" i="1"/>
  <c r="C11" i="1" s="1"/>
  <c r="P11" i="1"/>
  <c r="P85" i="1" s="1"/>
  <c r="M11" i="1"/>
  <c r="M85" i="1" s="1"/>
  <c r="L11" i="1"/>
  <c r="L85" i="1" s="1"/>
  <c r="I11" i="1"/>
  <c r="I85" i="1" s="1"/>
  <c r="H11" i="1"/>
  <c r="H85" i="1" s="1"/>
  <c r="E11" i="1"/>
  <c r="E85" i="1" s="1"/>
  <c r="D11" i="1"/>
  <c r="D85" i="1" s="1"/>
  <c r="Q11" i="1" l="1"/>
  <c r="O85" i="1"/>
  <c r="Q85" i="1" s="1"/>
  <c r="C76" i="1"/>
  <c r="Q76" i="1" s="1"/>
  <c r="C85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<sst xmlns="http://schemas.openxmlformats.org/spreadsheetml/2006/main" count="97" uniqueCount="97">
  <si>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</si>
  <si>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 - IDIAF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</si>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</sst>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9"/>
      <color rgb="FF000000"/>
      <name val="Calibri"/>
      <family val="2"/>
      <scheme val="minor"/>
    </font>
    <font>
      <sz val="19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0" fillId="0" borderId="0" xfId="0" applyNumberFormat="1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60" zoomScaleNormal="70" workbookViewId="0">
      <selection activeCell="R6" sqref="R6"/>
    </sheetView>
  </sheetViews>
  <sheetFormatPr baseColWidth="10" defaultColWidth="11.42578125" defaultRowHeight="15" x14ac:dyDescent="0.25"/>
  <cols>
    <col min="2" max="2" width="93.7109375" bestFit="1" customWidth="1"/>
    <col min="3" max="4" width="20" style="25" customWidth="1"/>
    <col min="5" max="13" width="18.140625" style="25" customWidth="1"/>
    <col min="14" max="14" width="17.5703125" style="25" customWidth="1"/>
    <col min="15" max="16" width="18" style="25" customWidth="1"/>
    <col min="17" max="17" width="20.85546875" style="25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0</v>
      </c>
      <c r="E11" s="20">
        <f t="shared" ref="E11:P11" si="0">E12+E18+E28+E38+E47+E54+E64+E69+E72</f>
        <v>21315572.799999997</v>
      </c>
      <c r="F11" s="20">
        <f t="shared" si="0"/>
        <v>25586311.310000002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C11-E11-F11-G11-H11-I11-J11-K11-L11-M11-N11-O11-P11</f>
        <v>290065263.88999999</v>
      </c>
    </row>
    <row r="12" spans="2:18" s="23" customFormat="1" ht="18.75" x14ac:dyDescent="0.3">
      <c r="B12" s="21" t="s">
        <v>23</v>
      </c>
      <c r="C12" s="22">
        <f>SUM(C13:C17)</f>
        <v>278312271</v>
      </c>
      <c r="D12" s="22">
        <f>SUM(D13:D17)</f>
        <v>0</v>
      </c>
      <c r="E12" s="22">
        <f t="shared" ref="E12:P12" si="1">SUM(E13:E17)</f>
        <v>20940851.219999999</v>
      </c>
      <c r="F12" s="22">
        <f t="shared" si="1"/>
        <v>20900016.16</v>
      </c>
      <c r="G12" s="22">
        <f t="shared" si="1"/>
        <v>0</v>
      </c>
      <c r="H12" s="22">
        <f t="shared" si="1"/>
        <v>0</v>
      </c>
      <c r="I12" s="22">
        <f t="shared" si="1"/>
        <v>0</v>
      </c>
      <c r="J12" s="22">
        <f t="shared" si="1"/>
        <v>0</v>
      </c>
      <c r="K12" s="22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 t="shared" si="1"/>
        <v>0</v>
      </c>
      <c r="Q12" s="22">
        <f>C12-E12-F12-G12-H12-I12-J12-K12-L12-M12-N12-O12-P12</f>
        <v>236471403.62</v>
      </c>
    </row>
    <row r="13" spans="2:18" ht="18.75" x14ac:dyDescent="0.3">
      <c r="B13" s="24" t="s">
        <v>24</v>
      </c>
      <c r="C13" s="25">
        <v>235702243</v>
      </c>
      <c r="D13" s="25">
        <v>0</v>
      </c>
      <c r="E13" s="10">
        <v>18029656.23</v>
      </c>
      <c r="F13" s="10">
        <v>18008024.98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 t="shared" ref="Q13:Q76" si="2">C13-E13-F13-G13-H13-I13-J13-K13-L13-M13-N13-O13-P13</f>
        <v>199664561.79000002</v>
      </c>
    </row>
    <row r="14" spans="2:18" ht="18.75" x14ac:dyDescent="0.3">
      <c r="B14" s="24" t="s">
        <v>25</v>
      </c>
      <c r="C14" s="25">
        <v>10417632</v>
      </c>
      <c r="D14" s="25">
        <v>0</v>
      </c>
      <c r="E14" s="10">
        <v>172500</v>
      </c>
      <c r="F14" s="10">
        <v>156500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si="2"/>
        <v>10088632</v>
      </c>
    </row>
    <row r="15" spans="2:18" ht="18.75" x14ac:dyDescent="0.3">
      <c r="B15" s="24" t="s">
        <v>26</v>
      </c>
      <c r="C15" s="25">
        <v>0</v>
      </c>
      <c r="D15" s="25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6"/>
    </row>
    <row r="16" spans="2:18" ht="18.75" x14ac:dyDescent="0.3">
      <c r="B16" s="24" t="s">
        <v>27</v>
      </c>
      <c r="C16" s="25">
        <v>0</v>
      </c>
      <c r="D16" s="25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ht="18.75" x14ac:dyDescent="0.3">
      <c r="B17" s="24" t="s">
        <v>28</v>
      </c>
      <c r="C17" s="25">
        <v>32192396</v>
      </c>
      <c r="D17" s="25">
        <v>0</v>
      </c>
      <c r="E17" s="10">
        <v>2738694.99</v>
      </c>
      <c r="F17" s="10">
        <v>2735491.18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26718209.829999998</v>
      </c>
    </row>
    <row r="18" spans="2:17" s="23" customFormat="1" ht="18.75" x14ac:dyDescent="0.3">
      <c r="B18" s="21" t="s">
        <v>29</v>
      </c>
      <c r="C18" s="22">
        <f>SUM(C19:C27)</f>
        <v>32084779</v>
      </c>
      <c r="D18" s="22">
        <f>SUM(D19:D27)</f>
        <v>0</v>
      </c>
      <c r="E18" s="22">
        <f t="shared" ref="E18:P18" si="3">SUM(E19:E27)</f>
        <v>374721.58</v>
      </c>
      <c r="F18" s="22">
        <f t="shared" si="3"/>
        <v>4686295.1500000004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7">
        <f t="shared" si="3"/>
        <v>0</v>
      </c>
      <c r="P18" s="27">
        <f t="shared" si="3"/>
        <v>0</v>
      </c>
      <c r="Q18" s="22">
        <f t="shared" si="2"/>
        <v>27023762.270000003</v>
      </c>
    </row>
    <row r="19" spans="2:17" ht="18.75" x14ac:dyDescent="0.3">
      <c r="B19" s="24" t="s">
        <v>30</v>
      </c>
      <c r="C19" s="25">
        <v>8650759</v>
      </c>
      <c r="D19" s="25">
        <v>0</v>
      </c>
      <c r="E19" s="10">
        <v>374721.58</v>
      </c>
      <c r="F19" s="10">
        <v>723453.12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7552584.2999999998</v>
      </c>
    </row>
    <row r="20" spans="2:17" ht="18.75" x14ac:dyDescent="0.3">
      <c r="B20" s="24" t="s">
        <v>31</v>
      </c>
      <c r="C20" s="25">
        <v>602200</v>
      </c>
      <c r="D20" s="25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602200</v>
      </c>
    </row>
    <row r="21" spans="2:17" ht="18.75" x14ac:dyDescent="0.3">
      <c r="B21" s="24" t="s">
        <v>32</v>
      </c>
      <c r="C21" s="25">
        <v>2140000</v>
      </c>
      <c r="D21" s="25">
        <v>0</v>
      </c>
      <c r="E21" s="10">
        <v>0</v>
      </c>
      <c r="F21" s="10">
        <v>32350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2107650</v>
      </c>
    </row>
    <row r="22" spans="2:17" ht="18.75" x14ac:dyDescent="0.3">
      <c r="B22" s="24" t="s">
        <v>33</v>
      </c>
      <c r="C22" s="25">
        <v>340000</v>
      </c>
      <c r="D22" s="25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340000</v>
      </c>
    </row>
    <row r="23" spans="2:17" ht="18.75" x14ac:dyDescent="0.3">
      <c r="B23" s="24" t="s">
        <v>34</v>
      </c>
      <c r="C23" s="25">
        <v>4672665</v>
      </c>
      <c r="D23" s="25">
        <v>0</v>
      </c>
      <c r="E23" s="10">
        <v>0</v>
      </c>
      <c r="F23" s="10">
        <v>737525.84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3935139.16</v>
      </c>
    </row>
    <row r="24" spans="2:17" ht="18.75" x14ac:dyDescent="0.3">
      <c r="B24" s="24" t="s">
        <v>35</v>
      </c>
      <c r="C24" s="25">
        <v>6650000</v>
      </c>
      <c r="D24" s="25">
        <v>0</v>
      </c>
      <c r="E24" s="10">
        <v>0</v>
      </c>
      <c r="F24" s="10">
        <v>3157684.19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3492315.81</v>
      </c>
    </row>
    <row r="25" spans="2:17" ht="18.75" x14ac:dyDescent="0.3">
      <c r="B25" s="24" t="s">
        <v>36</v>
      </c>
      <c r="C25" s="25">
        <v>3643600</v>
      </c>
      <c r="D25" s="25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3643600</v>
      </c>
    </row>
    <row r="26" spans="2:17" ht="18.75" x14ac:dyDescent="0.3">
      <c r="B26" s="24" t="s">
        <v>37</v>
      </c>
      <c r="C26" s="25">
        <v>3888491</v>
      </c>
      <c r="D26" s="25">
        <v>0</v>
      </c>
      <c r="E26" s="10">
        <v>0</v>
      </c>
      <c r="F26" s="10">
        <v>35282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3853209</v>
      </c>
    </row>
    <row r="27" spans="2:17" ht="18.75" x14ac:dyDescent="0.3">
      <c r="B27" s="24" t="s">
        <v>38</v>
      </c>
      <c r="C27" s="25">
        <v>1497064</v>
      </c>
      <c r="D27" s="25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1497064</v>
      </c>
    </row>
    <row r="28" spans="2:17" s="23" customFormat="1" ht="18.75" x14ac:dyDescent="0.3">
      <c r="B28" s="21" t="s">
        <v>39</v>
      </c>
      <c r="C28" s="22">
        <f>SUM(C29:C37)</f>
        <v>19253393</v>
      </c>
      <c r="D28" s="22">
        <f>SUM(D29:D37)</f>
        <v>0</v>
      </c>
      <c r="E28" s="22">
        <f t="shared" ref="E28:P28" si="4">SUM(E29:E37)</f>
        <v>0</v>
      </c>
      <c r="F28" s="22">
        <f t="shared" si="4"/>
        <v>0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  <c r="O28" s="27">
        <f t="shared" si="4"/>
        <v>0</v>
      </c>
      <c r="P28" s="27">
        <f t="shared" si="4"/>
        <v>0</v>
      </c>
      <c r="Q28" s="22">
        <f t="shared" si="2"/>
        <v>19253393</v>
      </c>
    </row>
    <row r="29" spans="2:17" ht="18.75" x14ac:dyDescent="0.3">
      <c r="B29" s="24" t="s">
        <v>40</v>
      </c>
      <c r="C29" s="25">
        <v>4328106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4328106</v>
      </c>
    </row>
    <row r="30" spans="2:17" ht="18.75" x14ac:dyDescent="0.3">
      <c r="B30" s="24" t="s">
        <v>41</v>
      </c>
      <c r="C30" s="25">
        <v>327550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327550</v>
      </c>
    </row>
    <row r="31" spans="2:17" ht="18.75" x14ac:dyDescent="0.3">
      <c r="B31" s="24" t="s">
        <v>42</v>
      </c>
      <c r="C31" s="25">
        <v>320446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320446</v>
      </c>
    </row>
    <row r="32" spans="2:17" ht="18.75" x14ac:dyDescent="0.3">
      <c r="B32" s="24" t="s">
        <v>43</v>
      </c>
      <c r="C32" s="25">
        <v>240000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240000</v>
      </c>
    </row>
    <row r="33" spans="2:39" ht="18.75" x14ac:dyDescent="0.3">
      <c r="B33" s="24" t="s">
        <v>44</v>
      </c>
      <c r="C33" s="25">
        <v>931800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931800</v>
      </c>
    </row>
    <row r="34" spans="2:39" ht="18.75" x14ac:dyDescent="0.3">
      <c r="B34" s="24" t="s">
        <v>45</v>
      </c>
      <c r="C34" s="25">
        <v>287480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287480</v>
      </c>
    </row>
    <row r="35" spans="2:39" ht="18.75" x14ac:dyDescent="0.3">
      <c r="B35" s="24" t="s">
        <v>46</v>
      </c>
      <c r="C35" s="25">
        <v>8775241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8775241</v>
      </c>
    </row>
    <row r="36" spans="2:39" ht="18.75" x14ac:dyDescent="0.3">
      <c r="B36" s="24" t="s">
        <v>47</v>
      </c>
      <c r="C36" s="25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ht="18.75" x14ac:dyDescent="0.3">
      <c r="B37" s="24" t="s">
        <v>48</v>
      </c>
      <c r="C37" s="25">
        <v>4042770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4042770</v>
      </c>
    </row>
    <row r="38" spans="2:39" s="23" customFormat="1" ht="18.75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ht="18.75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ht="18.75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ht="18.75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ht="18.75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ht="18.75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ht="18.75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ht="18.75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ht="18.75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3" customFormat="1" ht="18.75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2">
        <f t="shared" si="2"/>
        <v>0</v>
      </c>
    </row>
    <row r="48" spans="2:39" ht="18.75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ht="18.75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ht="18.75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ht="18.75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ht="18.75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ht="18.75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3" customFormat="1" ht="18.75" x14ac:dyDescent="0.3">
      <c r="B54" s="21" t="s">
        <v>65</v>
      </c>
      <c r="C54" s="22">
        <f>SUM(C55:C63)</f>
        <v>7316705</v>
      </c>
      <c r="D54" s="22">
        <f>SUM(D55:D63)</f>
        <v>0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0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2">
        <f t="shared" si="2"/>
        <v>7316705</v>
      </c>
    </row>
    <row r="55" spans="2:17" ht="18.75" x14ac:dyDescent="0.3">
      <c r="B55" s="24" t="s">
        <v>66</v>
      </c>
      <c r="C55" s="25">
        <v>2745025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2745025</v>
      </c>
    </row>
    <row r="56" spans="2:17" ht="18.75" x14ac:dyDescent="0.3">
      <c r="B56" s="24" t="s">
        <v>67</v>
      </c>
      <c r="C56" s="25">
        <v>75000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75000</v>
      </c>
    </row>
    <row r="57" spans="2:17" ht="18.75" x14ac:dyDescent="0.3">
      <c r="B57" s="24" t="s">
        <v>68</v>
      </c>
      <c r="C57" s="25">
        <v>785000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785000</v>
      </c>
    </row>
    <row r="58" spans="2:17" ht="18.75" x14ac:dyDescent="0.3">
      <c r="B58" s="24" t="s">
        <v>69</v>
      </c>
      <c r="C58" s="25">
        <v>323000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323000</v>
      </c>
    </row>
    <row r="59" spans="2:17" ht="18.75" x14ac:dyDescent="0.3">
      <c r="B59" s="24" t="s">
        <v>70</v>
      </c>
      <c r="C59" s="25">
        <v>1906000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1906000</v>
      </c>
    </row>
    <row r="60" spans="2:17" ht="18.75" x14ac:dyDescent="0.3">
      <c r="B60" s="24" t="s">
        <v>71</v>
      </c>
      <c r="C60" s="25">
        <v>535000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535000</v>
      </c>
    </row>
    <row r="61" spans="2:17" ht="18.75" x14ac:dyDescent="0.3">
      <c r="B61" s="24" t="s">
        <v>72</v>
      </c>
      <c r="C61" s="25">
        <v>405000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405000</v>
      </c>
    </row>
    <row r="62" spans="2:17" ht="18.75" x14ac:dyDescent="0.3">
      <c r="B62" s="24" t="s">
        <v>73</v>
      </c>
      <c r="C62" s="25">
        <v>542680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542680</v>
      </c>
    </row>
    <row r="63" spans="2:17" ht="18.75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3" customFormat="1" ht="18.75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2">
        <f t="shared" si="2"/>
        <v>0</v>
      </c>
    </row>
    <row r="65" spans="2:17" ht="18.75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ht="18.75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ht="18.75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ht="18.75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3" customFormat="1" ht="18.75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2">
        <f t="shared" si="2"/>
        <v>0</v>
      </c>
    </row>
    <row r="70" spans="2:17" ht="18.75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ht="18.75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3" customFormat="1" ht="18.75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2">
        <f t="shared" si="2"/>
        <v>0</v>
      </c>
    </row>
    <row r="73" spans="2:17" ht="18.75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ht="18.75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ht="18.75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3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9">
        <f t="shared" si="10"/>
        <v>0</v>
      </c>
      <c r="Q76" s="22">
        <f t="shared" si="2"/>
        <v>0</v>
      </c>
    </row>
    <row r="77" spans="2:17" s="23" customFormat="1" ht="18.75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7">
        <f t="shared" si="11"/>
        <v>0</v>
      </c>
      <c r="M77" s="27">
        <f t="shared" si="11"/>
        <v>0</v>
      </c>
      <c r="N77" s="27">
        <f t="shared" si="11"/>
        <v>0</v>
      </c>
      <c r="O77" s="27">
        <f t="shared" si="11"/>
        <v>0</v>
      </c>
      <c r="P77" s="27">
        <f t="shared" si="11"/>
        <v>0</v>
      </c>
      <c r="Q77" s="22">
        <f t="shared" ref="Q77:Q84" si="12">C77-E77-F77-G77-H77-I77-J77-K77-L77-M77-N77-O77-P77</f>
        <v>0</v>
      </c>
    </row>
    <row r="78" spans="2:17" ht="18.75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si="12"/>
        <v>0</v>
      </c>
    </row>
    <row r="79" spans="2:17" ht="18.75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3" customFormat="1" ht="18.75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7">
        <f t="shared" si="13"/>
        <v>0</v>
      </c>
      <c r="M80" s="27">
        <f t="shared" si="13"/>
        <v>0</v>
      </c>
      <c r="N80" s="27">
        <f t="shared" si="13"/>
        <v>0</v>
      </c>
      <c r="O80" s="27">
        <f t="shared" si="13"/>
        <v>0</v>
      </c>
      <c r="P80" s="27">
        <f t="shared" si="13"/>
        <v>0</v>
      </c>
      <c r="Q80" s="22">
        <f t="shared" si="12"/>
        <v>0</v>
      </c>
    </row>
    <row r="81" spans="2:17" ht="18.75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ht="18.75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3" customFormat="1" ht="18.75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7">
        <f t="shared" si="14"/>
        <v>0</v>
      </c>
      <c r="M83" s="27">
        <f t="shared" si="14"/>
        <v>0</v>
      </c>
      <c r="N83" s="27">
        <f t="shared" si="14"/>
        <v>0</v>
      </c>
      <c r="O83" s="27">
        <f t="shared" si="14"/>
        <v>0</v>
      </c>
      <c r="P83" s="27">
        <f t="shared" si="14"/>
        <v>0</v>
      </c>
      <c r="Q83" s="22">
        <f t="shared" si="12"/>
        <v>0</v>
      </c>
    </row>
    <row r="84" spans="2:17" ht="18.75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ht="18.75" x14ac:dyDescent="0.3">
      <c r="B85" s="30" t="s">
        <v>96</v>
      </c>
      <c r="C85" s="31">
        <f>C11+C76</f>
        <v>336967148</v>
      </c>
      <c r="D85" s="31">
        <f>D11+D76</f>
        <v>0</v>
      </c>
      <c r="E85" s="31">
        <f t="shared" ref="E85:P85" si="15">E11+E76</f>
        <v>21315572.799999997</v>
      </c>
      <c r="F85" s="31">
        <f t="shared" si="15"/>
        <v>25586311.310000002</v>
      </c>
      <c r="G85" s="31">
        <f t="shared" si="15"/>
        <v>0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2">
        <f t="shared" si="15"/>
        <v>0</v>
      </c>
      <c r="M85" s="32">
        <f t="shared" si="15"/>
        <v>0</v>
      </c>
      <c r="N85" s="32">
        <f t="shared" si="15"/>
        <v>0</v>
      </c>
      <c r="O85" s="32">
        <f t="shared" si="15"/>
        <v>0</v>
      </c>
      <c r="P85" s="32">
        <f t="shared" si="15"/>
        <v>0</v>
      </c>
      <c r="Q85" s="31">
        <f>D85-E85-F85-G85-H85-I85-J85-K85-L85-M85-N85-O85-P85</f>
        <v>-46901884.109999999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2022-03-10T13:09:01Z</dcterms:created>
  <dcterms:modified xsi:type="dcterms:W3CDTF">2022-03-10T13:09:25Z</dcterms:modified>
</cp:coreProperties>
</file>