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77" i="1"/>
  <c r="Q12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<sst xmlns="http://schemas.openxmlformats.org/spreadsheetml/2006/main" count="97" uniqueCount="97">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</sst>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 indent="2"/>
    </xf>
    <xf numFmtId="0" fontId="7" fillId="0" borderId="9" xfId="0" applyFont="1" applyBorder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511009"/>
          <a:ext cx="2453369" cy="1368136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564709</xdr:colOff>
      <xdr:row>6</xdr:row>
      <xdr:rowOff>108856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7041" y="649061"/>
          <a:ext cx="1539243" cy="112667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2126574"/>
          <a:ext cx="408940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563100" y="24082375"/>
          <a:ext cx="5329237" cy="20661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766632" y="22188487"/>
          <a:ext cx="536257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G1" zoomScale="60" zoomScaleNormal="70" workbookViewId="0">
      <selection activeCell="I29" sqref="I29"/>
    </sheetView>
  </sheetViews>
  <sheetFormatPr baseColWidth="10" defaultColWidth="11.42578125" defaultRowHeight="18.75" x14ac:dyDescent="0.3"/>
  <cols>
    <col min="2" max="2" width="89.140625" customWidth="1"/>
    <col min="3" max="4" width="20" style="10" customWidth="1"/>
    <col min="5" max="7" width="19.140625" style="33" customWidth="1"/>
    <col min="8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x14ac:dyDescent="0.3">
      <c r="B8" s="9" t="s"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354117466.76999998</v>
      </c>
      <c r="E11" s="20">
        <f t="shared" ref="E11:P11" si="0">E12+E18+E28+E38+E47+E54+E64+E69+E72</f>
        <v>19103087.68</v>
      </c>
      <c r="F11" s="20">
        <f t="shared" si="0"/>
        <v>21903628.050000001</v>
      </c>
      <c r="G11" s="20">
        <f t="shared" si="0"/>
        <v>21524117.800000001</v>
      </c>
      <c r="H11" s="20">
        <f t="shared" si="0"/>
        <v>25039095.339999996</v>
      </c>
      <c r="I11" s="20">
        <f t="shared" si="0"/>
        <v>38776695.710000001</v>
      </c>
      <c r="J11" s="20">
        <f t="shared" si="0"/>
        <v>24557623.630000006</v>
      </c>
      <c r="K11" s="20">
        <f t="shared" si="0"/>
        <v>22027520.559999999</v>
      </c>
      <c r="L11" s="20">
        <f t="shared" si="0"/>
        <v>22800304.539999999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>D11-E11-F11-G11-H11-I11-J11-K11-L11-M11-N11-O11-P11</f>
        <v>158385393.45999995</v>
      </c>
    </row>
    <row r="12" spans="2:18" s="23" customFormat="1" x14ac:dyDescent="0.3">
      <c r="B12" s="21" t="s">
        <v>23</v>
      </c>
      <c r="C12" s="22">
        <f>SUM(C13:C17)</f>
        <v>276830271</v>
      </c>
      <c r="D12" s="22">
        <f>SUM(D13:D17)</f>
        <v>292830271</v>
      </c>
      <c r="E12" s="22">
        <f t="shared" ref="E12:O12" si="1">SUM(E13:E17)</f>
        <v>18970903.199999999</v>
      </c>
      <c r="F12" s="22">
        <f t="shared" si="1"/>
        <v>19874956.68</v>
      </c>
      <c r="G12" s="22">
        <f t="shared" si="1"/>
        <v>20327070.82</v>
      </c>
      <c r="H12" s="22">
        <f t="shared" si="1"/>
        <v>20720717.329999998</v>
      </c>
      <c r="I12" s="22">
        <f t="shared" si="1"/>
        <v>33446139.549999997</v>
      </c>
      <c r="J12" s="22">
        <f t="shared" si="1"/>
        <v>20675611.910000004</v>
      </c>
      <c r="K12" s="22">
        <f t="shared" si="1"/>
        <v>19889333.829999998</v>
      </c>
      <c r="L12" s="22">
        <f t="shared" si="1"/>
        <v>19848643.690000001</v>
      </c>
      <c r="M12" s="22">
        <f t="shared" si="1"/>
        <v>0</v>
      </c>
      <c r="N12" s="22">
        <f t="shared" si="1"/>
        <v>0</v>
      </c>
      <c r="O12" s="22">
        <f t="shared" si="1"/>
        <v>0</v>
      </c>
      <c r="P12" s="22">
        <f>SUM(P13:P17)</f>
        <v>0</v>
      </c>
      <c r="Q12" s="22">
        <f>D12-E12-F12-G12-H12-I12-J12-K12-L12-M12-N12-O12-P12</f>
        <v>119076893.99000001</v>
      </c>
    </row>
    <row r="13" spans="2:18" s="9" customFormat="1" x14ac:dyDescent="0.3">
      <c r="B13" s="24" t="s">
        <v>24</v>
      </c>
      <c r="C13" s="10">
        <v>229747896</v>
      </c>
      <c r="D13" s="10">
        <v>230004444</v>
      </c>
      <c r="E13" s="10">
        <v>16318943.68</v>
      </c>
      <c r="F13" s="10">
        <v>17094919.059999999</v>
      </c>
      <c r="G13" s="10">
        <v>17520545.82</v>
      </c>
      <c r="H13" s="10">
        <v>17918404.52</v>
      </c>
      <c r="I13" s="10">
        <v>17198034.559999999</v>
      </c>
      <c r="J13" s="10">
        <v>17429685.920000002</v>
      </c>
      <c r="K13" s="10">
        <v>17101234.559999999</v>
      </c>
      <c r="L13" s="10">
        <v>17094946.420000002</v>
      </c>
      <c r="M13" s="10">
        <v>0</v>
      </c>
      <c r="N13" s="10">
        <v>0</v>
      </c>
      <c r="O13" s="10">
        <v>0</v>
      </c>
      <c r="P13" s="10">
        <v>0</v>
      </c>
      <c r="Q13" s="22">
        <f>D13-E13-F13-G13-H13-I13-J13-K13-L13-M13-N13-O13-P13</f>
        <v>92327729.459999979</v>
      </c>
    </row>
    <row r="14" spans="2:18" s="9" customFormat="1" x14ac:dyDescent="0.3">
      <c r="B14" s="24" t="s">
        <v>25</v>
      </c>
      <c r="C14" s="10">
        <v>14443942</v>
      </c>
      <c r="D14" s="10">
        <v>30187394</v>
      </c>
      <c r="E14" s="10">
        <v>161500</v>
      </c>
      <c r="F14" s="10">
        <v>168500</v>
      </c>
      <c r="G14" s="10">
        <v>168500</v>
      </c>
      <c r="H14" s="10">
        <v>178500</v>
      </c>
      <c r="I14" s="10">
        <v>13620656.6</v>
      </c>
      <c r="J14" s="10">
        <v>624767</v>
      </c>
      <c r="K14" s="10">
        <v>175500</v>
      </c>
      <c r="L14" s="10">
        <v>168500</v>
      </c>
      <c r="M14" s="10">
        <v>0</v>
      </c>
      <c r="N14" s="10">
        <v>0</v>
      </c>
      <c r="O14" s="10">
        <v>0</v>
      </c>
      <c r="P14" s="10">
        <v>0</v>
      </c>
      <c r="Q14" s="22">
        <f t="shared" ref="Q14:Q77" si="2">D14-E14-F14-G14-H14-I14-J14-K14-L14-M14-N14-O14-P14</f>
        <v>14920970.4</v>
      </c>
    </row>
    <row r="15" spans="2:18" s="9" customFormat="1" x14ac:dyDescent="0.3">
      <c r="B15" s="24" t="s">
        <v>26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2">
        <f t="shared" si="2"/>
        <v>0</v>
      </c>
      <c r="R15" s="25"/>
    </row>
    <row r="16" spans="2:18" s="9" customFormat="1" x14ac:dyDescent="0.3">
      <c r="B16" s="24" t="s">
        <v>27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2">
        <f t="shared" si="2"/>
        <v>0</v>
      </c>
    </row>
    <row r="17" spans="2:17" s="9" customFormat="1" x14ac:dyDescent="0.3">
      <c r="B17" s="24" t="s">
        <v>28</v>
      </c>
      <c r="C17" s="10">
        <v>32638433</v>
      </c>
      <c r="D17" s="10">
        <v>32638433</v>
      </c>
      <c r="E17" s="10">
        <v>2490459.52</v>
      </c>
      <c r="F17" s="10">
        <v>2611537.62</v>
      </c>
      <c r="G17" s="10">
        <v>2638025</v>
      </c>
      <c r="H17" s="10">
        <v>2623812.81</v>
      </c>
      <c r="I17" s="10">
        <v>2627448.39</v>
      </c>
      <c r="J17" s="10">
        <v>2621158.9900000002</v>
      </c>
      <c r="K17" s="10">
        <v>2612599.27</v>
      </c>
      <c r="L17" s="10">
        <v>2585197.27</v>
      </c>
      <c r="M17" s="10">
        <v>0</v>
      </c>
      <c r="N17" s="10">
        <v>0</v>
      </c>
      <c r="O17" s="10">
        <v>0</v>
      </c>
      <c r="P17" s="10">
        <v>0</v>
      </c>
      <c r="Q17" s="22">
        <f t="shared" si="2"/>
        <v>11828194.130000003</v>
      </c>
    </row>
    <row r="18" spans="2:17" s="27" customFormat="1" x14ac:dyDescent="0.3">
      <c r="B18" s="21" t="s">
        <v>29</v>
      </c>
      <c r="C18" s="22">
        <f>SUM(C19:C27)</f>
        <v>34382043</v>
      </c>
      <c r="D18" s="22">
        <f>SUM(D19:D27)</f>
        <v>36742043</v>
      </c>
      <c r="E18" s="22">
        <f t="shared" ref="E18:O18" si="3">SUM(E19:E27)</f>
        <v>132184.48000000001</v>
      </c>
      <c r="F18" s="22">
        <f t="shared" si="3"/>
        <v>1719697.5</v>
      </c>
      <c r="G18" s="22">
        <f t="shared" si="3"/>
        <v>890661.9800000001</v>
      </c>
      <c r="H18" s="22">
        <f t="shared" si="3"/>
        <v>2340254.06</v>
      </c>
      <c r="I18" s="22">
        <f t="shared" si="3"/>
        <v>4944560.59</v>
      </c>
      <c r="J18" s="22">
        <f t="shared" si="3"/>
        <v>3407223.3</v>
      </c>
      <c r="K18" s="22">
        <f t="shared" si="3"/>
        <v>1696366.91</v>
      </c>
      <c r="L18" s="26">
        <f t="shared" si="3"/>
        <v>2057196.0599999998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2">
        <f>SUM(P19:P27)</f>
        <v>0</v>
      </c>
      <c r="Q18" s="22">
        <f t="shared" si="2"/>
        <v>19553898.120000008</v>
      </c>
    </row>
    <row r="19" spans="2:17" x14ac:dyDescent="0.3">
      <c r="B19" s="24" t="s">
        <v>30</v>
      </c>
      <c r="C19" s="10">
        <v>8616250</v>
      </c>
      <c r="D19" s="10">
        <v>8616250</v>
      </c>
      <c r="E19" s="10">
        <v>132184.48000000001</v>
      </c>
      <c r="F19" s="10">
        <v>622238.06000000006</v>
      </c>
      <c r="G19" s="10">
        <v>457108.13</v>
      </c>
      <c r="H19" s="10">
        <v>739867.34</v>
      </c>
      <c r="I19" s="10">
        <v>694898.8</v>
      </c>
      <c r="J19" s="10">
        <v>708982.95</v>
      </c>
      <c r="K19" s="10">
        <v>693259.2</v>
      </c>
      <c r="L19" s="10">
        <v>682687.19</v>
      </c>
      <c r="M19" s="10">
        <v>0</v>
      </c>
      <c r="N19" s="10">
        <v>0</v>
      </c>
      <c r="O19" s="10">
        <v>0</v>
      </c>
      <c r="P19" s="10">
        <v>0</v>
      </c>
      <c r="Q19" s="22">
        <f t="shared" si="2"/>
        <v>3885023.8499999992</v>
      </c>
    </row>
    <row r="20" spans="2:17" x14ac:dyDescent="0.3">
      <c r="B20" s="24" t="s">
        <v>31</v>
      </c>
      <c r="C20" s="10">
        <v>1077000</v>
      </c>
      <c r="D20" s="10">
        <v>1077000</v>
      </c>
      <c r="E20" s="10">
        <v>0</v>
      </c>
      <c r="F20" s="10">
        <v>0</v>
      </c>
      <c r="G20" s="10">
        <v>0</v>
      </c>
      <c r="H20" s="10">
        <v>33630</v>
      </c>
      <c r="I20" s="10">
        <v>15000</v>
      </c>
      <c r="J20" s="10">
        <v>4749.3900000000003</v>
      </c>
      <c r="K20" s="10">
        <v>205508.8</v>
      </c>
      <c r="L20" s="10">
        <v>139712</v>
      </c>
      <c r="M20" s="10">
        <v>0</v>
      </c>
      <c r="N20" s="10">
        <v>0</v>
      </c>
      <c r="O20" s="10">
        <v>0</v>
      </c>
      <c r="P20" s="10">
        <v>0</v>
      </c>
      <c r="Q20" s="22">
        <f t="shared" si="2"/>
        <v>678399.81</v>
      </c>
    </row>
    <row r="21" spans="2:17" x14ac:dyDescent="0.3">
      <c r="B21" s="24" t="s">
        <v>32</v>
      </c>
      <c r="C21" s="10">
        <v>1676200</v>
      </c>
      <c r="D21" s="10">
        <v>1676200</v>
      </c>
      <c r="E21" s="10">
        <v>0</v>
      </c>
      <c r="F21" s="10">
        <v>49300</v>
      </c>
      <c r="G21" s="10">
        <v>30500</v>
      </c>
      <c r="H21" s="10">
        <v>94900</v>
      </c>
      <c r="I21" s="10">
        <v>154350</v>
      </c>
      <c r="J21" s="10">
        <v>33750</v>
      </c>
      <c r="K21" s="10">
        <v>33400</v>
      </c>
      <c r="L21" s="10">
        <v>44268</v>
      </c>
      <c r="M21" s="10">
        <v>0</v>
      </c>
      <c r="N21" s="10">
        <v>0</v>
      </c>
      <c r="O21" s="10">
        <v>0</v>
      </c>
      <c r="P21" s="10">
        <v>0</v>
      </c>
      <c r="Q21" s="22">
        <f t="shared" si="2"/>
        <v>1235732</v>
      </c>
    </row>
    <row r="22" spans="2:17" x14ac:dyDescent="0.3">
      <c r="B22" s="24" t="s">
        <v>33</v>
      </c>
      <c r="C22" s="10">
        <v>40000</v>
      </c>
      <c r="D22" s="10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6950</v>
      </c>
      <c r="K22" s="10">
        <v>0</v>
      </c>
      <c r="L22" s="10">
        <v>5000</v>
      </c>
      <c r="M22" s="10">
        <v>0</v>
      </c>
      <c r="N22" s="10">
        <v>0</v>
      </c>
      <c r="O22" s="10">
        <v>0</v>
      </c>
      <c r="P22" s="10">
        <v>0</v>
      </c>
      <c r="Q22" s="22">
        <f t="shared" si="2"/>
        <v>28050</v>
      </c>
    </row>
    <row r="23" spans="2:17" x14ac:dyDescent="0.3">
      <c r="B23" s="24" t="s">
        <v>34</v>
      </c>
      <c r="C23" s="10">
        <v>4535785</v>
      </c>
      <c r="D23" s="10">
        <v>4535785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0</v>
      </c>
      <c r="N23" s="10">
        <v>0</v>
      </c>
      <c r="O23" s="10">
        <v>0</v>
      </c>
      <c r="P23" s="10">
        <v>0</v>
      </c>
      <c r="Q23" s="22">
        <f t="shared" si="2"/>
        <v>1585681.6400000006</v>
      </c>
    </row>
    <row r="24" spans="2:17" x14ac:dyDescent="0.3">
      <c r="B24" s="24" t="s">
        <v>35</v>
      </c>
      <c r="C24" s="10">
        <v>7100000</v>
      </c>
      <c r="D24" s="10">
        <v>7100000</v>
      </c>
      <c r="E24" s="10">
        <v>0</v>
      </c>
      <c r="F24" s="10">
        <v>310633.59999999998</v>
      </c>
      <c r="G24" s="10">
        <v>34290.93</v>
      </c>
      <c r="H24" s="10">
        <v>571287.96</v>
      </c>
      <c r="I24" s="10">
        <v>3608692.46</v>
      </c>
      <c r="J24" s="10">
        <v>0</v>
      </c>
      <c r="K24" s="10">
        <v>251375.73</v>
      </c>
      <c r="L24" s="10">
        <v>496353.53</v>
      </c>
      <c r="M24" s="10">
        <v>0</v>
      </c>
      <c r="N24" s="10">
        <v>0</v>
      </c>
      <c r="O24" s="10">
        <v>0</v>
      </c>
      <c r="P24" s="10">
        <v>0</v>
      </c>
      <c r="Q24" s="22">
        <f t="shared" si="2"/>
        <v>1827365.7900000007</v>
      </c>
    </row>
    <row r="25" spans="2:17" x14ac:dyDescent="0.3">
      <c r="B25" s="24" t="s">
        <v>36</v>
      </c>
      <c r="C25" s="10">
        <v>4538664</v>
      </c>
      <c r="D25" s="10">
        <v>4738664</v>
      </c>
      <c r="E25" s="10">
        <v>0</v>
      </c>
      <c r="F25" s="10">
        <v>0</v>
      </c>
      <c r="G25" s="10">
        <v>0</v>
      </c>
      <c r="H25" s="10">
        <v>380624.24</v>
      </c>
      <c r="I25" s="10">
        <v>102856.41</v>
      </c>
      <c r="J25" s="10">
        <v>215996.14</v>
      </c>
      <c r="K25" s="10">
        <v>144060.26</v>
      </c>
      <c r="L25" s="10">
        <v>74348.72</v>
      </c>
      <c r="M25" s="10">
        <v>0</v>
      </c>
      <c r="N25" s="10">
        <v>0</v>
      </c>
      <c r="O25" s="10">
        <v>0</v>
      </c>
      <c r="P25" s="10">
        <v>0</v>
      </c>
      <c r="Q25" s="22">
        <f t="shared" si="2"/>
        <v>3820778.2299999991</v>
      </c>
    </row>
    <row r="26" spans="2:17" x14ac:dyDescent="0.3">
      <c r="B26" s="24" t="s">
        <v>37</v>
      </c>
      <c r="C26" s="10">
        <v>5502744</v>
      </c>
      <c r="D26" s="10">
        <v>5862744</v>
      </c>
      <c r="E26" s="10">
        <v>0</v>
      </c>
      <c r="F26" s="10">
        <v>0</v>
      </c>
      <c r="G26" s="10">
        <v>0</v>
      </c>
      <c r="H26" s="10">
        <v>108560</v>
      </c>
      <c r="I26" s="10">
        <v>0</v>
      </c>
      <c r="J26" s="10">
        <v>1761137.5</v>
      </c>
      <c r="K26" s="10">
        <v>0</v>
      </c>
      <c r="L26" s="10">
        <v>55241</v>
      </c>
      <c r="M26" s="10">
        <v>0</v>
      </c>
      <c r="N26" s="10">
        <v>0</v>
      </c>
      <c r="O26" s="10">
        <v>0</v>
      </c>
      <c r="P26" s="10">
        <v>0</v>
      </c>
      <c r="Q26" s="22">
        <f t="shared" si="2"/>
        <v>3937805.5</v>
      </c>
    </row>
    <row r="27" spans="2:17" x14ac:dyDescent="0.3">
      <c r="B27" s="24" t="s">
        <v>38</v>
      </c>
      <c r="C27" s="10">
        <v>1295400</v>
      </c>
      <c r="D27" s="10">
        <v>3095400</v>
      </c>
      <c r="E27" s="10">
        <v>0</v>
      </c>
      <c r="F27" s="10">
        <v>0</v>
      </c>
      <c r="G27" s="10">
        <v>0</v>
      </c>
      <c r="H27" s="10">
        <v>42621.599999999999</v>
      </c>
      <c r="I27" s="10">
        <v>0</v>
      </c>
      <c r="J27" s="10">
        <v>306894.40000000002</v>
      </c>
      <c r="K27" s="10">
        <v>0</v>
      </c>
      <c r="L27" s="10">
        <v>190822.7</v>
      </c>
      <c r="M27" s="10">
        <v>0</v>
      </c>
      <c r="N27" s="10">
        <v>0</v>
      </c>
      <c r="O27" s="10">
        <v>0</v>
      </c>
      <c r="P27" s="10">
        <v>0</v>
      </c>
      <c r="Q27" s="22">
        <f t="shared" si="2"/>
        <v>2555061.2999999998</v>
      </c>
    </row>
    <row r="28" spans="2:17" s="27" customFormat="1" x14ac:dyDescent="0.3">
      <c r="B28" s="21" t="s">
        <v>39</v>
      </c>
      <c r="C28" s="22">
        <f>SUM(C29:C37)</f>
        <v>16154834</v>
      </c>
      <c r="D28" s="22">
        <f>SUM(D29:D37)</f>
        <v>16154834</v>
      </c>
      <c r="E28" s="22">
        <f t="shared" ref="E28:O28" si="4">SUM(E29:E37)</f>
        <v>0</v>
      </c>
      <c r="F28" s="22">
        <f t="shared" si="4"/>
        <v>308973.87</v>
      </c>
      <c r="G28" s="22">
        <f t="shared" si="4"/>
        <v>306385</v>
      </c>
      <c r="H28" s="22">
        <f t="shared" si="4"/>
        <v>649640.92999999993</v>
      </c>
      <c r="I28" s="22">
        <f t="shared" si="4"/>
        <v>385995.57</v>
      </c>
      <c r="J28" s="22">
        <f t="shared" si="4"/>
        <v>442046.95999999996</v>
      </c>
      <c r="K28" s="22">
        <f t="shared" si="4"/>
        <v>441819.82</v>
      </c>
      <c r="L28" s="26">
        <f t="shared" si="4"/>
        <v>894464.79</v>
      </c>
      <c r="M28" s="26">
        <f t="shared" si="4"/>
        <v>0</v>
      </c>
      <c r="N28" s="26">
        <f t="shared" si="4"/>
        <v>0</v>
      </c>
      <c r="O28" s="26">
        <f t="shared" si="4"/>
        <v>0</v>
      </c>
      <c r="P28" s="22">
        <f>SUM(P29:P37)</f>
        <v>0</v>
      </c>
      <c r="Q28" s="22">
        <f t="shared" si="2"/>
        <v>12725507.060000002</v>
      </c>
    </row>
    <row r="29" spans="2:17" x14ac:dyDescent="0.3">
      <c r="B29" s="24" t="s">
        <v>40</v>
      </c>
      <c r="C29" s="10">
        <v>4085770</v>
      </c>
      <c r="D29" s="10">
        <v>4085770</v>
      </c>
      <c r="E29" s="10">
        <v>0</v>
      </c>
      <c r="F29" s="10">
        <v>0</v>
      </c>
      <c r="G29" s="10">
        <v>306385</v>
      </c>
      <c r="H29" s="10">
        <v>339187.32</v>
      </c>
      <c r="I29" s="10">
        <v>156930</v>
      </c>
      <c r="J29" s="10">
        <v>184064.1</v>
      </c>
      <c r="K29" s="10">
        <v>170700</v>
      </c>
      <c r="L29" s="10">
        <v>500163.09</v>
      </c>
      <c r="M29" s="10">
        <v>0</v>
      </c>
      <c r="N29" s="10">
        <v>0</v>
      </c>
      <c r="O29" s="10">
        <v>0</v>
      </c>
      <c r="P29" s="10">
        <v>0</v>
      </c>
      <c r="Q29" s="22">
        <f t="shared" si="2"/>
        <v>2428340.4900000002</v>
      </c>
    </row>
    <row r="30" spans="2:17" x14ac:dyDescent="0.3">
      <c r="B30" s="24" t="s">
        <v>41</v>
      </c>
      <c r="C30" s="10">
        <v>643500</v>
      </c>
      <c r="D30" s="10">
        <v>643500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123612.79</v>
      </c>
      <c r="M30" s="10">
        <v>0</v>
      </c>
      <c r="N30" s="10">
        <v>0</v>
      </c>
      <c r="O30" s="10">
        <v>0</v>
      </c>
      <c r="P30" s="10">
        <v>0</v>
      </c>
      <c r="Q30" s="22">
        <f t="shared" si="2"/>
        <v>519887.21</v>
      </c>
    </row>
    <row r="31" spans="2:17" x14ac:dyDescent="0.3">
      <c r="B31" s="24" t="s">
        <v>42</v>
      </c>
      <c r="C31" s="10">
        <v>457700</v>
      </c>
      <c r="D31" s="10">
        <v>457700</v>
      </c>
      <c r="E31" s="10">
        <v>0</v>
      </c>
      <c r="F31" s="10">
        <v>93569.279999999999</v>
      </c>
      <c r="G31" s="10">
        <v>0</v>
      </c>
      <c r="H31" s="10">
        <v>87578.18</v>
      </c>
      <c r="I31" s="10">
        <v>0</v>
      </c>
      <c r="J31" s="10">
        <v>0</v>
      </c>
      <c r="K31" s="10">
        <v>271119.82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2">
        <f t="shared" si="2"/>
        <v>5432.7199999999721</v>
      </c>
    </row>
    <row r="32" spans="2:17" x14ac:dyDescent="0.3">
      <c r="B32" s="24" t="s">
        <v>43</v>
      </c>
      <c r="C32" s="10">
        <v>200000</v>
      </c>
      <c r="D32" s="10">
        <v>200000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166294.99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2">
        <f t="shared" si="2"/>
        <v>33705.010000000009</v>
      </c>
    </row>
    <row r="33" spans="2:39" x14ac:dyDescent="0.3">
      <c r="B33" s="24" t="s">
        <v>44</v>
      </c>
      <c r="C33" s="10">
        <v>857000</v>
      </c>
      <c r="D33" s="10">
        <v>857000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1711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2">
        <f t="shared" si="2"/>
        <v>855289</v>
      </c>
    </row>
    <row r="34" spans="2:39" x14ac:dyDescent="0.3">
      <c r="B34" s="24" t="s">
        <v>45</v>
      </c>
      <c r="C34" s="10">
        <v>335300</v>
      </c>
      <c r="D34" s="10">
        <v>335300</v>
      </c>
      <c r="E34" s="10">
        <v>0</v>
      </c>
      <c r="F34" s="10">
        <v>0</v>
      </c>
      <c r="G34" s="10">
        <v>0</v>
      </c>
      <c r="H34" s="10">
        <v>0</v>
      </c>
      <c r="I34" s="10">
        <v>42548.639999999999</v>
      </c>
      <c r="J34" s="10">
        <v>43313.42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2">
        <f t="shared" si="2"/>
        <v>249437.94</v>
      </c>
    </row>
    <row r="35" spans="2:39" x14ac:dyDescent="0.3">
      <c r="B35" s="24" t="s">
        <v>46</v>
      </c>
      <c r="C35" s="10">
        <v>6290199</v>
      </c>
      <c r="D35" s="10">
        <v>6290199</v>
      </c>
      <c r="E35" s="10">
        <v>0</v>
      </c>
      <c r="F35" s="10">
        <v>0</v>
      </c>
      <c r="G35" s="10">
        <v>0</v>
      </c>
      <c r="H35" s="10">
        <v>0</v>
      </c>
      <c r="I35" s="10">
        <v>143937.79999999999</v>
      </c>
      <c r="J35" s="10">
        <v>220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2">
        <f t="shared" si="2"/>
        <v>6146041.2000000002</v>
      </c>
    </row>
    <row r="36" spans="2:39" x14ac:dyDescent="0.3">
      <c r="B36" s="24" t="s">
        <v>47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2">
        <f t="shared" si="2"/>
        <v>0</v>
      </c>
    </row>
    <row r="37" spans="2:39" x14ac:dyDescent="0.3">
      <c r="B37" s="24" t="s">
        <v>48</v>
      </c>
      <c r="C37" s="10">
        <v>3285365</v>
      </c>
      <c r="D37" s="10">
        <v>3285365</v>
      </c>
      <c r="E37" s="10">
        <v>0</v>
      </c>
      <c r="F37" s="10">
        <v>215404.59</v>
      </c>
      <c r="G37" s="10">
        <v>0</v>
      </c>
      <c r="H37" s="10">
        <v>222875.43</v>
      </c>
      <c r="I37" s="10">
        <v>42579.13</v>
      </c>
      <c r="J37" s="10">
        <v>46443.45</v>
      </c>
      <c r="K37" s="10">
        <v>0</v>
      </c>
      <c r="L37" s="10">
        <v>270688.90999999997</v>
      </c>
      <c r="M37" s="10">
        <v>0</v>
      </c>
      <c r="N37" s="10">
        <v>0</v>
      </c>
      <c r="O37" s="10">
        <v>0</v>
      </c>
      <c r="P37" s="10">
        <v>0</v>
      </c>
      <c r="Q37" s="22">
        <f t="shared" si="2"/>
        <v>2487373.4899999998</v>
      </c>
    </row>
    <row r="38" spans="2:39" s="27" customFormat="1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6">
        <v>0</v>
      </c>
      <c r="M38" s="26">
        <v>0</v>
      </c>
      <c r="N38" s="26">
        <v>0</v>
      </c>
      <c r="O38" s="26">
        <v>0</v>
      </c>
      <c r="P38" s="22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x14ac:dyDescent="0.3">
      <c r="B39" s="24" t="s">
        <v>50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2">
        <f t="shared" si="2"/>
        <v>0</v>
      </c>
    </row>
    <row r="40" spans="2:39" x14ac:dyDescent="0.3">
      <c r="B40" s="24" t="s">
        <v>51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2">
        <f t="shared" si="2"/>
        <v>0</v>
      </c>
    </row>
    <row r="41" spans="2:39" x14ac:dyDescent="0.3">
      <c r="B41" s="24" t="s">
        <v>52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2">
        <f t="shared" si="2"/>
        <v>0</v>
      </c>
    </row>
    <row r="42" spans="2:39" x14ac:dyDescent="0.3">
      <c r="B42" s="24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2">
        <f t="shared" si="2"/>
        <v>0</v>
      </c>
    </row>
    <row r="43" spans="2:39" x14ac:dyDescent="0.3">
      <c r="B43" s="24" t="s">
        <v>54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2">
        <f t="shared" si="2"/>
        <v>0</v>
      </c>
    </row>
    <row r="44" spans="2:39" x14ac:dyDescent="0.3">
      <c r="B44" s="24" t="s">
        <v>55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2">
        <f t="shared" si="2"/>
        <v>0</v>
      </c>
    </row>
    <row r="45" spans="2:39" x14ac:dyDescent="0.3">
      <c r="B45" s="24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2">
        <f t="shared" si="2"/>
        <v>0</v>
      </c>
    </row>
    <row r="46" spans="2:39" x14ac:dyDescent="0.3">
      <c r="B46" s="24" t="s">
        <v>57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2">
        <f t="shared" si="2"/>
        <v>0</v>
      </c>
    </row>
    <row r="47" spans="2:39" s="27" customFormat="1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6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2">
        <f t="shared" si="5"/>
        <v>0</v>
      </c>
      <c r="Q47" s="22">
        <f t="shared" si="2"/>
        <v>0</v>
      </c>
    </row>
    <row r="48" spans="2:39" x14ac:dyDescent="0.3">
      <c r="B48" s="24" t="s">
        <v>59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2">
        <f t="shared" si="2"/>
        <v>0</v>
      </c>
    </row>
    <row r="49" spans="2:17" x14ac:dyDescent="0.3">
      <c r="B49" s="24" t="s">
        <v>60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2">
        <f t="shared" si="2"/>
        <v>0</v>
      </c>
    </row>
    <row r="50" spans="2:17" x14ac:dyDescent="0.3">
      <c r="B50" s="24" t="s">
        <v>61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2">
        <f t="shared" si="2"/>
        <v>0</v>
      </c>
    </row>
    <row r="51" spans="2:17" x14ac:dyDescent="0.3">
      <c r="B51" s="24" t="s">
        <v>62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2">
        <f t="shared" si="2"/>
        <v>0</v>
      </c>
    </row>
    <row r="52" spans="2:17" x14ac:dyDescent="0.3">
      <c r="B52" s="24" t="s">
        <v>63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2">
        <f t="shared" si="2"/>
        <v>0</v>
      </c>
    </row>
    <row r="53" spans="2:17" x14ac:dyDescent="0.3">
      <c r="B53" s="24" t="s">
        <v>64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2">
        <f t="shared" si="2"/>
        <v>0</v>
      </c>
    </row>
    <row r="54" spans="2:17" s="27" customFormat="1" x14ac:dyDescent="0.3">
      <c r="B54" s="21" t="s">
        <v>65</v>
      </c>
      <c r="C54" s="22">
        <f>SUM(C55:C63)</f>
        <v>4600000</v>
      </c>
      <c r="D54" s="22">
        <f>SUM(D55:D63)</f>
        <v>8390318.7699999996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1328483.02</v>
      </c>
      <c r="I54" s="22">
        <f t="shared" si="6"/>
        <v>0</v>
      </c>
      <c r="J54" s="22">
        <f t="shared" si="6"/>
        <v>32741.46</v>
      </c>
      <c r="K54" s="22">
        <f t="shared" si="6"/>
        <v>0</v>
      </c>
      <c r="L54" s="22">
        <f t="shared" si="6"/>
        <v>0</v>
      </c>
      <c r="M54" s="26">
        <f t="shared" si="6"/>
        <v>0</v>
      </c>
      <c r="N54" s="26">
        <f t="shared" si="6"/>
        <v>0</v>
      </c>
      <c r="O54" s="26">
        <f t="shared" si="6"/>
        <v>0</v>
      </c>
      <c r="P54" s="22">
        <f t="shared" si="6"/>
        <v>0</v>
      </c>
      <c r="Q54" s="22">
        <f t="shared" si="2"/>
        <v>7029094.29</v>
      </c>
    </row>
    <row r="55" spans="2:17" x14ac:dyDescent="0.3">
      <c r="B55" s="24" t="s">
        <v>66</v>
      </c>
      <c r="C55" s="10">
        <v>2527400</v>
      </c>
      <c r="D55" s="10">
        <v>2686419.17</v>
      </c>
      <c r="E55" s="10">
        <v>0</v>
      </c>
      <c r="F55" s="10">
        <v>0</v>
      </c>
      <c r="G55" s="10">
        <v>0</v>
      </c>
      <c r="H55" s="10">
        <v>159019.17000000001</v>
      </c>
      <c r="I55" s="10">
        <v>0</v>
      </c>
      <c r="J55" s="10">
        <v>32741.46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2">
        <f t="shared" si="2"/>
        <v>2494658.54</v>
      </c>
    </row>
    <row r="56" spans="2:17" x14ac:dyDescent="0.3">
      <c r="B56" s="24" t="s">
        <v>67</v>
      </c>
      <c r="C56" s="10">
        <v>345000</v>
      </c>
      <c r="D56" s="10">
        <v>345000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2">
        <f t="shared" si="2"/>
        <v>345000</v>
      </c>
    </row>
    <row r="57" spans="2:17" x14ac:dyDescent="0.3">
      <c r="B57" s="24" t="s">
        <v>68</v>
      </c>
      <c r="C57" s="10">
        <v>137100</v>
      </c>
      <c r="D57" s="10">
        <v>137100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2">
        <f t="shared" si="2"/>
        <v>137100</v>
      </c>
    </row>
    <row r="58" spans="2:17" x14ac:dyDescent="0.3">
      <c r="B58" s="24" t="s">
        <v>69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2">
        <f t="shared" si="2"/>
        <v>0</v>
      </c>
    </row>
    <row r="59" spans="2:17" x14ac:dyDescent="0.3">
      <c r="B59" s="24" t="s">
        <v>70</v>
      </c>
      <c r="C59" s="10">
        <v>899000</v>
      </c>
      <c r="D59" s="10">
        <v>2068463.85</v>
      </c>
      <c r="E59" s="10">
        <v>0</v>
      </c>
      <c r="F59" s="10">
        <v>0</v>
      </c>
      <c r="G59" s="10">
        <v>0</v>
      </c>
      <c r="H59" s="10">
        <v>1169463.8500000001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2">
        <f t="shared" si="2"/>
        <v>899000</v>
      </c>
    </row>
    <row r="60" spans="2:17" x14ac:dyDescent="0.3">
      <c r="B60" s="24" t="s">
        <v>71</v>
      </c>
      <c r="C60" s="10">
        <v>155000</v>
      </c>
      <c r="D60" s="10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2">
        <f t="shared" si="2"/>
        <v>155000</v>
      </c>
    </row>
    <row r="61" spans="2:17" x14ac:dyDescent="0.3">
      <c r="B61" s="24" t="s">
        <v>72</v>
      </c>
      <c r="C61" s="10">
        <v>300000</v>
      </c>
      <c r="D61" s="10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2">
        <f t="shared" si="2"/>
        <v>300000</v>
      </c>
    </row>
    <row r="62" spans="2:17" x14ac:dyDescent="0.3">
      <c r="B62" s="24" t="s">
        <v>73</v>
      </c>
      <c r="C62" s="10">
        <v>236500</v>
      </c>
      <c r="D62" s="10">
        <v>2698335.75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2">
        <f t="shared" si="2"/>
        <v>2698335.75</v>
      </c>
    </row>
    <row r="63" spans="2:17" x14ac:dyDescent="0.3">
      <c r="B63" s="24" t="s">
        <v>74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2">
        <f t="shared" si="2"/>
        <v>0</v>
      </c>
    </row>
    <row r="64" spans="2:17" s="27" customFormat="1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6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2">
        <f t="shared" si="7"/>
        <v>0</v>
      </c>
      <c r="Q64" s="22">
        <f t="shared" si="2"/>
        <v>0</v>
      </c>
    </row>
    <row r="65" spans="2:17" x14ac:dyDescent="0.3">
      <c r="B65" s="24" t="s">
        <v>76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2">
        <f t="shared" si="2"/>
        <v>0</v>
      </c>
    </row>
    <row r="66" spans="2:17" x14ac:dyDescent="0.3">
      <c r="B66" s="24" t="s">
        <v>77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2">
        <f t="shared" si="2"/>
        <v>0</v>
      </c>
    </row>
    <row r="67" spans="2:17" x14ac:dyDescent="0.3">
      <c r="B67" s="24" t="s">
        <v>78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2">
        <f t="shared" si="2"/>
        <v>0</v>
      </c>
    </row>
    <row r="68" spans="2:17" x14ac:dyDescent="0.3">
      <c r="B68" s="24" t="s">
        <v>79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2">
        <f t="shared" si="2"/>
        <v>0</v>
      </c>
    </row>
    <row r="69" spans="2:17" s="27" customFormat="1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2">
        <f t="shared" si="8"/>
        <v>0</v>
      </c>
      <c r="Q69" s="22">
        <f t="shared" si="2"/>
        <v>0</v>
      </c>
    </row>
    <row r="70" spans="2:17" x14ac:dyDescent="0.3">
      <c r="B70" s="24" t="s">
        <v>81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2">
        <f t="shared" si="2"/>
        <v>0</v>
      </c>
    </row>
    <row r="71" spans="2:17" x14ac:dyDescent="0.3">
      <c r="B71" s="24" t="s">
        <v>82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2">
        <f t="shared" si="2"/>
        <v>0</v>
      </c>
    </row>
    <row r="72" spans="2:17" s="27" customFormat="1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2">
        <f t="shared" si="9"/>
        <v>0</v>
      </c>
      <c r="Q72" s="22">
        <f t="shared" si="2"/>
        <v>0</v>
      </c>
    </row>
    <row r="73" spans="2:17" x14ac:dyDescent="0.3">
      <c r="B73" s="24" t="s">
        <v>84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2">
        <f t="shared" si="2"/>
        <v>0</v>
      </c>
    </row>
    <row r="74" spans="2:17" x14ac:dyDescent="0.3">
      <c r="B74" s="24" t="s">
        <v>85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2">
        <f t="shared" si="2"/>
        <v>0</v>
      </c>
    </row>
    <row r="75" spans="2:17" x14ac:dyDescent="0.3">
      <c r="B75" s="24" t="s">
        <v>86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2">
        <f t="shared" si="2"/>
        <v>0</v>
      </c>
    </row>
    <row r="76" spans="2:17" s="27" customFormat="1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0">
        <f t="shared" si="10"/>
        <v>0</v>
      </c>
      <c r="Q76" s="22">
        <f t="shared" si="2"/>
        <v>0</v>
      </c>
    </row>
    <row r="77" spans="2:17" s="27" customFormat="1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2">
        <f t="shared" si="11"/>
        <v>0</v>
      </c>
      <c r="Q77" s="22">
        <f t="shared" si="2"/>
        <v>0</v>
      </c>
    </row>
    <row r="78" spans="2:17" x14ac:dyDescent="0.3">
      <c r="B78" s="24" t="s">
        <v>89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2">
        <f t="shared" ref="Q78:Q84" si="12">D78-E78-F78-G78-H78-I78-J78-K78-L78-M78-N78-O78-P78</f>
        <v>0</v>
      </c>
    </row>
    <row r="79" spans="2:17" x14ac:dyDescent="0.3">
      <c r="B79" s="24" t="s">
        <v>90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2">
        <f t="shared" si="12"/>
        <v>0</v>
      </c>
    </row>
    <row r="80" spans="2:17" s="27" customFormat="1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6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2">
        <f t="shared" si="13"/>
        <v>0</v>
      </c>
      <c r="Q80" s="22">
        <f t="shared" si="12"/>
        <v>0</v>
      </c>
    </row>
    <row r="81" spans="2:17" x14ac:dyDescent="0.3">
      <c r="B81" s="24" t="s">
        <v>92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2">
        <f t="shared" si="12"/>
        <v>0</v>
      </c>
    </row>
    <row r="82" spans="2:17" x14ac:dyDescent="0.3">
      <c r="B82" s="24" t="s">
        <v>93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2">
        <f t="shared" si="12"/>
        <v>0</v>
      </c>
    </row>
    <row r="83" spans="2:17" s="27" customFormat="1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2">
        <f t="shared" si="14"/>
        <v>0</v>
      </c>
      <c r="Q83" s="22">
        <f t="shared" si="12"/>
        <v>0</v>
      </c>
    </row>
    <row r="84" spans="2:17" x14ac:dyDescent="0.3">
      <c r="B84" s="24" t="s">
        <v>95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2">
        <f t="shared" si="12"/>
        <v>0</v>
      </c>
    </row>
    <row r="85" spans="2:17" x14ac:dyDescent="0.3">
      <c r="B85" s="30" t="s">
        <v>96</v>
      </c>
      <c r="C85" s="31">
        <f>C11+C76</f>
        <v>331967148</v>
      </c>
      <c r="D85" s="31">
        <f>D11+D76</f>
        <v>354117466.76999998</v>
      </c>
      <c r="E85" s="31">
        <f t="shared" ref="E85:P85" si="15">E11+E76</f>
        <v>19103087.68</v>
      </c>
      <c r="F85" s="31">
        <f t="shared" si="15"/>
        <v>21903628.050000001</v>
      </c>
      <c r="G85" s="31">
        <f t="shared" si="15"/>
        <v>21524117.800000001</v>
      </c>
      <c r="H85" s="31">
        <f t="shared" si="15"/>
        <v>25039095.339999996</v>
      </c>
      <c r="I85" s="31">
        <f t="shared" si="15"/>
        <v>38776695.710000001</v>
      </c>
      <c r="J85" s="31">
        <f t="shared" si="15"/>
        <v>24557623.630000006</v>
      </c>
      <c r="K85" s="31">
        <f t="shared" si="15"/>
        <v>22027520.559999999</v>
      </c>
      <c r="L85" s="31">
        <f t="shared" si="15"/>
        <v>22800304.539999999</v>
      </c>
      <c r="M85" s="31">
        <f t="shared" si="15"/>
        <v>0</v>
      </c>
      <c r="N85" s="32">
        <f t="shared" si="15"/>
        <v>0</v>
      </c>
      <c r="O85" s="32">
        <f t="shared" si="15"/>
        <v>0</v>
      </c>
      <c r="P85" s="31">
        <f t="shared" si="15"/>
        <v>0</v>
      </c>
      <c r="Q85" s="31">
        <f>D85-E85-F85-G85-H85-I85-J85-K85-L85-M85-N85-O85-P85</f>
        <v>158385393.45999995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2024-09-20T19:14:16Z</dcterms:created>
  <dcterms:modified xsi:type="dcterms:W3CDTF">2024-09-20T19:14:25Z</dcterms:modified>
</cp:coreProperties>
</file>