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R84" i="1" l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R83" i="1" s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R80" i="1" s="1"/>
  <c r="D80" i="1"/>
  <c r="R79" i="1"/>
  <c r="R78" i="1"/>
  <c r="Q77" i="1"/>
  <c r="P77" i="1"/>
  <c r="P76" i="1" s="1"/>
  <c r="O77" i="1"/>
  <c r="N77" i="1"/>
  <c r="M77" i="1"/>
  <c r="L77" i="1"/>
  <c r="L76" i="1" s="1"/>
  <c r="K77" i="1"/>
  <c r="J77" i="1"/>
  <c r="I77" i="1"/>
  <c r="H77" i="1"/>
  <c r="H76" i="1" s="1"/>
  <c r="G77" i="1"/>
  <c r="F77" i="1"/>
  <c r="R77" i="1" s="1"/>
  <c r="E77" i="1"/>
  <c r="D77" i="1"/>
  <c r="D76" i="1" s="1"/>
  <c r="Q76" i="1"/>
  <c r="O76" i="1"/>
  <c r="N76" i="1"/>
  <c r="M76" i="1"/>
  <c r="K76" i="1"/>
  <c r="J76" i="1"/>
  <c r="I76" i="1"/>
  <c r="G76" i="1"/>
  <c r="F76" i="1"/>
  <c r="E76" i="1"/>
  <c r="R76" i="1" s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R72" i="1" s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R69" i="1" s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R64" i="1" s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R54" i="1" s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R47" i="1" s="1"/>
  <c r="D47" i="1"/>
  <c r="R46" i="1"/>
  <c r="R45" i="1"/>
  <c r="R44" i="1"/>
  <c r="R43" i="1"/>
  <c r="R42" i="1"/>
  <c r="R41" i="1"/>
  <c r="R40" i="1"/>
  <c r="R39" i="1"/>
  <c r="R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R28" i="1" s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R18" i="1" s="1"/>
  <c r="E18" i="1"/>
  <c r="D18" i="1"/>
  <c r="R17" i="1"/>
  <c r="R16" i="1"/>
  <c r="R15" i="1"/>
  <c r="R14" i="1"/>
  <c r="R13" i="1"/>
  <c r="Q12" i="1"/>
  <c r="P12" i="1"/>
  <c r="P11" i="1" s="1"/>
  <c r="P85" i="1" s="1"/>
  <c r="O12" i="1"/>
  <c r="O11" i="1" s="1"/>
  <c r="O85" i="1" s="1"/>
  <c r="N12" i="1"/>
  <c r="M12" i="1"/>
  <c r="L12" i="1"/>
  <c r="L11" i="1" s="1"/>
  <c r="L85" i="1" s="1"/>
  <c r="K12" i="1"/>
  <c r="K11" i="1" s="1"/>
  <c r="K85" i="1" s="1"/>
  <c r="J12" i="1"/>
  <c r="I12" i="1"/>
  <c r="H12" i="1"/>
  <c r="H11" i="1" s="1"/>
  <c r="H85" i="1" s="1"/>
  <c r="G12" i="1"/>
  <c r="G11" i="1" s="1"/>
  <c r="G85" i="1" s="1"/>
  <c r="F12" i="1"/>
  <c r="R12" i="1" s="1"/>
  <c r="E12" i="1"/>
  <c r="D12" i="1"/>
  <c r="D11" i="1" s="1"/>
  <c r="D85" i="1" s="1"/>
  <c r="Q11" i="1"/>
  <c r="Q85" i="1" s="1"/>
  <c r="N11" i="1"/>
  <c r="N85" i="1" s="1"/>
  <c r="M11" i="1"/>
  <c r="M85" i="1" s="1"/>
  <c r="J11" i="1"/>
  <c r="J85" i="1" s="1"/>
  <c r="I11" i="1"/>
  <c r="I85" i="1" s="1"/>
  <c r="F11" i="1"/>
  <c r="F85" i="1" s="1"/>
  <c r="E11" i="1"/>
  <c r="R11" i="1" l="1"/>
  <c r="E85" i="1"/>
  <c r="R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<sst xmlns="http://schemas.openxmlformats.org/spreadsheetml/2006/main" count="97" uniqueCount="97">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</sst>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4" fontId="3" fillId="0" borderId="8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" fontId="0" fillId="0" borderId="9" xfId="0" applyNumberFormat="1" applyBorder="1"/>
    <xf numFmtId="0" fontId="0" fillId="0" borderId="10" xfId="0" applyBorder="1"/>
    <xf numFmtId="164" fontId="3" fillId="0" borderId="0" xfId="0" applyNumberFormat="1" applyFont="1"/>
    <xf numFmtId="164" fontId="3" fillId="0" borderId="8" xfId="0" applyNumberFormat="1" applyFont="1" applyBorder="1"/>
    <xf numFmtId="0" fontId="2" fillId="2" borderId="11" xfId="0" applyFont="1" applyFill="1" applyBorder="1" applyAlignment="1">
      <alignment vertical="center"/>
    </xf>
    <xf numFmtId="4" fontId="2" fillId="2" borderId="11" xfId="0" applyNumberFormat="1" applyFont="1" applyFill="1" applyBorder="1"/>
    <xf numFmtId="164" fontId="2" fillId="2" borderId="1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2</xdr:col>
      <xdr:colOff>9524</xdr:colOff>
      <xdr:row>2</xdr:row>
      <xdr:rowOff>98961</xdr:rowOff>
    </xdr:from>
    <xdr:to>
      <xdr:col>2</xdr:col>
      <xdr:colOff>1868619</xdr:colOff>
      <xdr:row>6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4" y="479961"/>
          <a:ext cx="1859095" cy="1053564"/>
        </a:xfrm>
        <a:prstGeom prst="rect">
          <a:avLst/>
        </a:prstGeom>
      </xdr:spPr>
    </xdr:pic>
    <xdr:clientData/>
  </xdr:twoCellAnchor>
  <xdr:twoCellAnchor editAs="oneCell">
    <xdr:from>
      <xdr:col>16</xdr:col>
      <xdr:colOff>506138</xdr:colOff>
      <xdr:row>2</xdr:row>
      <xdr:rowOff>172811</xdr:rowOff>
    </xdr:from>
    <xdr:to>
      <xdr:col>17</xdr:col>
      <xdr:colOff>809639</xdr:colOff>
      <xdr:row>6</xdr:row>
      <xdr:rowOff>83132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2038" y="553811"/>
          <a:ext cx="1256001" cy="939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N85"/>
  <sheetViews>
    <sheetView showGridLines="0" tabSelected="1" topLeftCell="C70" zoomScale="90" zoomScaleNormal="90" workbookViewId="0">
      <selection activeCell="C88" sqref="C88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9" customWidth="1"/>
    <col min="5" max="5" width="16.7109375" style="9" customWidth="1"/>
    <col min="6" max="17" width="14.28515625" style="9" customWidth="1"/>
    <col min="18" max="18" width="17.85546875" style="9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3:19" x14ac:dyDescent="0.25">
      <c r="C8" t="s">
        <v>4</v>
      </c>
    </row>
    <row r="9" spans="3:19" ht="25.5" customHeight="1" x14ac:dyDescent="0.25">
      <c r="C9" s="10" t="s">
        <v>5</v>
      </c>
      <c r="D9" s="11" t="s">
        <v>6</v>
      </c>
      <c r="E9" s="11" t="s">
        <v>7</v>
      </c>
      <c r="F9" s="12" t="s">
        <v>8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3:19" x14ac:dyDescent="0.25">
      <c r="C10" s="10"/>
      <c r="D10" s="15"/>
      <c r="E10" s="15"/>
      <c r="F10" s="16" t="s">
        <v>9</v>
      </c>
      <c r="G10" s="16" t="s">
        <v>10</v>
      </c>
      <c r="H10" s="16" t="s">
        <v>11</v>
      </c>
      <c r="I10" s="16" t="s">
        <v>12</v>
      </c>
      <c r="J10" s="17" t="s">
        <v>13</v>
      </c>
      <c r="K10" s="16" t="s">
        <v>14</v>
      </c>
      <c r="L10" s="17" t="s">
        <v>15</v>
      </c>
      <c r="M10" s="16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6" t="s">
        <v>21</v>
      </c>
    </row>
    <row r="11" spans="3:19" x14ac:dyDescent="0.25">
      <c r="C11" s="18" t="s">
        <v>22</v>
      </c>
      <c r="D11" s="19">
        <f>D12+D18+D28+D38+D47+D54+D64+D69+D72</f>
        <v>328639457</v>
      </c>
      <c r="E11" s="19">
        <f>E12+E18+E28+E38+E47+E54+E64+E69+E72</f>
        <v>336686359</v>
      </c>
      <c r="F11" s="19">
        <f t="shared" ref="F11:Q11" si="0">F12+F18+F28+F38+F47+F54+F64+F69+F72</f>
        <v>19945969.279999997</v>
      </c>
      <c r="G11" s="19">
        <f t="shared" si="0"/>
        <v>21826421.280000001</v>
      </c>
      <c r="H11" s="19">
        <f t="shared" si="0"/>
        <v>25543232.380000003</v>
      </c>
      <c r="I11" s="19">
        <f t="shared" si="0"/>
        <v>23819487.419999998</v>
      </c>
      <c r="J11" s="19">
        <f t="shared" si="0"/>
        <v>22006230.050000001</v>
      </c>
      <c r="K11" s="19">
        <f t="shared" si="0"/>
        <v>23073420.949999999</v>
      </c>
      <c r="L11" s="19">
        <f t="shared" si="0"/>
        <v>31764716.489999998</v>
      </c>
      <c r="M11" s="19">
        <f t="shared" si="0"/>
        <v>22706685.930000003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>E11-F11-G11-H11-I11-J11-K11-L11-M11-N11-O11-P11-Q11</f>
        <v>146000195.22000006</v>
      </c>
    </row>
    <row r="12" spans="3:19" s="22" customFormat="1" x14ac:dyDescent="0.25">
      <c r="C12" s="20" t="s">
        <v>23</v>
      </c>
      <c r="D12" s="21">
        <f>SUM(D13:D17)</f>
        <v>276199571</v>
      </c>
      <c r="E12" s="21">
        <f>SUM(E13:E17)</f>
        <v>284746473</v>
      </c>
      <c r="F12" s="21">
        <f t="shared" ref="F12:Q12" si="1">SUM(F13:F17)</f>
        <v>19945969.279999997</v>
      </c>
      <c r="G12" s="21">
        <f t="shared" si="1"/>
        <v>19852190.720000003</v>
      </c>
      <c r="H12" s="21">
        <f t="shared" si="1"/>
        <v>20679057.700000003</v>
      </c>
      <c r="I12" s="21">
        <f t="shared" si="1"/>
        <v>20864500.75</v>
      </c>
      <c r="J12" s="21">
        <f t="shared" si="1"/>
        <v>20194525.57</v>
      </c>
      <c r="K12" s="21">
        <f t="shared" si="1"/>
        <v>20994263.059999999</v>
      </c>
      <c r="L12" s="21">
        <f t="shared" si="1"/>
        <v>28305209.57</v>
      </c>
      <c r="M12" s="21">
        <f t="shared" si="1"/>
        <v>19988060.380000003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>E12-F12-G12-H12-I12-J12-K12-L12-M12-N12-O12-P12-Q12</f>
        <v>113922695.97000003</v>
      </c>
    </row>
    <row r="13" spans="3:19" x14ac:dyDescent="0.25">
      <c r="C13" s="23" t="s">
        <v>24</v>
      </c>
      <c r="D13" s="9">
        <v>232500556</v>
      </c>
      <c r="E13" s="9">
        <v>240778467</v>
      </c>
      <c r="F13" s="9">
        <v>17165871.129999999</v>
      </c>
      <c r="G13" s="9">
        <v>17018299.280000001</v>
      </c>
      <c r="H13" s="9">
        <v>17870918.550000001</v>
      </c>
      <c r="I13" s="9">
        <v>18097662.870000001</v>
      </c>
      <c r="J13" s="9">
        <v>17399693.010000002</v>
      </c>
      <c r="K13" s="9">
        <v>18144655.18</v>
      </c>
      <c r="L13" s="9">
        <v>17579063.850000001</v>
      </c>
      <c r="M13" s="9">
        <v>17004635.010000002</v>
      </c>
      <c r="R13" s="9">
        <f t="shared" ref="R13:R76" si="2">E13-F13-G13-H13-I13-J13-K13-L13-M13-N13-O13-P13-Q13</f>
        <v>100497668.11999999</v>
      </c>
    </row>
    <row r="14" spans="3:19" x14ac:dyDescent="0.25">
      <c r="C14" s="23" t="s">
        <v>25</v>
      </c>
      <c r="D14" s="9">
        <v>11358000</v>
      </c>
      <c r="E14" s="9">
        <v>10716632</v>
      </c>
      <c r="F14" s="9">
        <v>190000</v>
      </c>
      <c r="G14" s="24">
        <v>266073.48</v>
      </c>
      <c r="H14" s="9">
        <v>212034.21</v>
      </c>
      <c r="I14" s="9">
        <v>190000</v>
      </c>
      <c r="J14" s="9">
        <v>190000</v>
      </c>
      <c r="K14" s="9">
        <v>190000</v>
      </c>
      <c r="L14" s="9">
        <v>8136014.71</v>
      </c>
      <c r="M14" s="9">
        <v>405000</v>
      </c>
      <c r="R14" s="9">
        <f t="shared" si="2"/>
        <v>937509.5999999987</v>
      </c>
    </row>
    <row r="15" spans="3:19" x14ac:dyDescent="0.25">
      <c r="C15" s="23" t="s">
        <v>26</v>
      </c>
      <c r="D15" s="9">
        <v>0</v>
      </c>
      <c r="E15" s="9">
        <v>0</v>
      </c>
      <c r="R15" s="9">
        <f t="shared" si="2"/>
        <v>0</v>
      </c>
      <c r="S15" s="25"/>
    </row>
    <row r="16" spans="3:19" x14ac:dyDescent="0.25">
      <c r="C16" s="23" t="s">
        <v>27</v>
      </c>
      <c r="D16" s="9">
        <v>0</v>
      </c>
      <c r="E16" s="9">
        <v>0</v>
      </c>
      <c r="R16" s="9">
        <f t="shared" si="2"/>
        <v>0</v>
      </c>
    </row>
    <row r="17" spans="3:18" x14ac:dyDescent="0.25">
      <c r="C17" s="23" t="s">
        <v>28</v>
      </c>
      <c r="D17" s="9">
        <v>32341015</v>
      </c>
      <c r="E17" s="9">
        <v>33251374</v>
      </c>
      <c r="F17" s="9">
        <v>2590098.15</v>
      </c>
      <c r="G17" s="9">
        <v>2567817.96</v>
      </c>
      <c r="H17" s="9">
        <v>2596104.94</v>
      </c>
      <c r="I17" s="9">
        <v>2576837.88</v>
      </c>
      <c r="J17" s="9">
        <v>2604832.56</v>
      </c>
      <c r="K17" s="9">
        <v>2659607.88</v>
      </c>
      <c r="L17" s="9">
        <v>2590131.0099999998</v>
      </c>
      <c r="M17" s="9">
        <v>2578425.37</v>
      </c>
      <c r="R17" s="9">
        <f t="shared" si="2"/>
        <v>12487518.250000004</v>
      </c>
    </row>
    <row r="18" spans="3:18" s="22" customFormat="1" x14ac:dyDescent="0.25">
      <c r="C18" s="20" t="s">
        <v>29</v>
      </c>
      <c r="D18" s="21">
        <f>SUM(D19:D27)</f>
        <v>31248468</v>
      </c>
      <c r="E18" s="21">
        <f>SUM(E19:E27)</f>
        <v>33520357</v>
      </c>
      <c r="F18" s="21">
        <f t="shared" ref="F18:Q18" si="3">SUM(F19:F27)</f>
        <v>0</v>
      </c>
      <c r="G18" s="21">
        <f t="shared" si="3"/>
        <v>1974230.56</v>
      </c>
      <c r="H18" s="21">
        <f t="shared" si="3"/>
        <v>4812879.46</v>
      </c>
      <c r="I18" s="21">
        <f t="shared" si="3"/>
        <v>2220456.4699999997</v>
      </c>
      <c r="J18" s="21">
        <f t="shared" si="3"/>
        <v>1754097.4100000001</v>
      </c>
      <c r="K18" s="21">
        <f t="shared" si="3"/>
        <v>1831600.5899999999</v>
      </c>
      <c r="L18" s="21">
        <f t="shared" si="3"/>
        <v>3129202.9499999997</v>
      </c>
      <c r="M18" s="26">
        <f t="shared" si="3"/>
        <v>1542310.7400000002</v>
      </c>
      <c r="N18" s="26">
        <f t="shared" si="3"/>
        <v>0</v>
      </c>
      <c r="O18" s="26">
        <f t="shared" si="3"/>
        <v>0</v>
      </c>
      <c r="P18" s="26">
        <f t="shared" si="3"/>
        <v>0</v>
      </c>
      <c r="Q18" s="26">
        <f t="shared" si="3"/>
        <v>0</v>
      </c>
      <c r="R18" s="21">
        <f t="shared" si="2"/>
        <v>16255578.820000002</v>
      </c>
    </row>
    <row r="19" spans="3:18" x14ac:dyDescent="0.25">
      <c r="C19" s="23" t="s">
        <v>30</v>
      </c>
      <c r="D19" s="9">
        <v>9032111</v>
      </c>
      <c r="E19" s="9">
        <v>8999000</v>
      </c>
      <c r="G19" s="9">
        <v>1288160.01</v>
      </c>
      <c r="H19" s="9">
        <v>636737.47</v>
      </c>
      <c r="I19" s="9">
        <v>661016.80000000005</v>
      </c>
      <c r="J19" s="9">
        <v>649700.32999999996</v>
      </c>
      <c r="K19" s="9">
        <v>563586.25</v>
      </c>
      <c r="L19" s="9">
        <v>601638.84</v>
      </c>
      <c r="M19" s="9">
        <v>733125.12</v>
      </c>
      <c r="R19" s="9">
        <f t="shared" si="2"/>
        <v>3865035.1800000006</v>
      </c>
    </row>
    <row r="20" spans="3:18" x14ac:dyDescent="0.25">
      <c r="C20" s="23" t="s">
        <v>31</v>
      </c>
      <c r="D20" s="9">
        <v>965000</v>
      </c>
      <c r="E20" s="9">
        <v>465000</v>
      </c>
      <c r="L20" s="9">
        <v>67909</v>
      </c>
      <c r="R20" s="9">
        <f t="shared" si="2"/>
        <v>397091</v>
      </c>
    </row>
    <row r="21" spans="3:18" x14ac:dyDescent="0.25">
      <c r="C21" s="23" t="s">
        <v>32</v>
      </c>
      <c r="D21" s="9">
        <v>1211300</v>
      </c>
      <c r="E21" s="9">
        <v>1211300</v>
      </c>
      <c r="H21" s="9">
        <v>71100</v>
      </c>
      <c r="I21" s="9">
        <v>44800</v>
      </c>
      <c r="J21" s="9">
        <v>0</v>
      </c>
      <c r="K21" s="9">
        <v>125300</v>
      </c>
      <c r="L21" s="9">
        <v>54800</v>
      </c>
      <c r="M21" s="9">
        <v>76050</v>
      </c>
      <c r="R21" s="9">
        <f t="shared" si="2"/>
        <v>839250</v>
      </c>
    </row>
    <row r="22" spans="3:18" x14ac:dyDescent="0.25">
      <c r="C22" s="23" t="s">
        <v>33</v>
      </c>
      <c r="D22" s="9">
        <v>500000</v>
      </c>
      <c r="E22" s="9">
        <v>530000</v>
      </c>
      <c r="L22" s="9">
        <v>5000</v>
      </c>
      <c r="R22" s="9">
        <f t="shared" si="2"/>
        <v>525000</v>
      </c>
    </row>
    <row r="23" spans="3:18" x14ac:dyDescent="0.25">
      <c r="C23" s="23" t="s">
        <v>34</v>
      </c>
      <c r="D23" s="9">
        <v>4219334</v>
      </c>
      <c r="E23" s="9">
        <v>4319334</v>
      </c>
      <c r="G23" s="9">
        <v>686070.55</v>
      </c>
      <c r="H23" s="9">
        <v>343035.27</v>
      </c>
      <c r="I23" s="9">
        <v>343035.27</v>
      </c>
      <c r="J23" s="9">
        <v>343035.27</v>
      </c>
      <c r="K23" s="9">
        <v>343035.27</v>
      </c>
      <c r="L23" s="9">
        <v>343035.27</v>
      </c>
      <c r="M23" s="9">
        <v>343035.27</v>
      </c>
      <c r="R23" s="9">
        <f t="shared" si="2"/>
        <v>1575051.83</v>
      </c>
    </row>
    <row r="24" spans="3:18" x14ac:dyDescent="0.25">
      <c r="C24" s="23" t="s">
        <v>35</v>
      </c>
      <c r="D24" s="9">
        <v>7400000</v>
      </c>
      <c r="E24" s="9">
        <v>6900000</v>
      </c>
      <c r="H24" s="9">
        <v>3543873.18</v>
      </c>
      <c r="I24" s="9">
        <v>152952.51</v>
      </c>
      <c r="J24" s="9">
        <v>242286.48</v>
      </c>
      <c r="K24" s="9">
        <v>607154.59</v>
      </c>
      <c r="L24" s="9">
        <v>47614.91</v>
      </c>
      <c r="M24" s="9">
        <v>292565.8</v>
      </c>
      <c r="R24" s="9">
        <f t="shared" si="2"/>
        <v>2013552.5299999996</v>
      </c>
    </row>
    <row r="25" spans="3:18" x14ac:dyDescent="0.25">
      <c r="C25" s="23" t="s">
        <v>36</v>
      </c>
      <c r="D25" s="9">
        <v>2113723</v>
      </c>
      <c r="E25" s="9">
        <v>6113723</v>
      </c>
      <c r="H25" s="9">
        <v>158189.54</v>
      </c>
      <c r="I25" s="9">
        <v>847186.09</v>
      </c>
      <c r="J25" s="9">
        <v>105249.33</v>
      </c>
      <c r="K25" s="9">
        <v>128804.48</v>
      </c>
      <c r="L25" s="9">
        <v>1836595.43</v>
      </c>
      <c r="M25" s="9">
        <v>62134.55</v>
      </c>
      <c r="R25" s="9">
        <f t="shared" si="2"/>
        <v>2975563.58</v>
      </c>
    </row>
    <row r="26" spans="3:18" x14ac:dyDescent="0.25">
      <c r="C26" s="23" t="s">
        <v>37</v>
      </c>
      <c r="D26" s="9">
        <v>4019800</v>
      </c>
      <c r="E26" s="9">
        <v>3394800</v>
      </c>
      <c r="H26" s="9">
        <v>59944</v>
      </c>
      <c r="I26" s="9">
        <v>171465.8</v>
      </c>
      <c r="J26" s="9">
        <v>148326</v>
      </c>
      <c r="K26" s="9">
        <v>63720</v>
      </c>
      <c r="L26" s="9">
        <v>172609.5</v>
      </c>
      <c r="M26" s="9">
        <v>35400</v>
      </c>
      <c r="R26" s="9">
        <f t="shared" si="2"/>
        <v>2743334.7</v>
      </c>
    </row>
    <row r="27" spans="3:18" x14ac:dyDescent="0.25">
      <c r="C27" s="23" t="s">
        <v>38</v>
      </c>
      <c r="D27" s="9">
        <v>1787200</v>
      </c>
      <c r="E27" s="9">
        <v>1587200</v>
      </c>
      <c r="J27" s="9">
        <v>265500</v>
      </c>
      <c r="R27" s="9">
        <f t="shared" si="2"/>
        <v>1321700</v>
      </c>
    </row>
    <row r="28" spans="3:18" s="22" customFormat="1" x14ac:dyDescent="0.25">
      <c r="C28" s="20" t="s">
        <v>39</v>
      </c>
      <c r="D28" s="21">
        <f>SUM(D29:D37)</f>
        <v>19331322</v>
      </c>
      <c r="E28" s="21">
        <f>SUM(E29:E37)</f>
        <v>16024433</v>
      </c>
      <c r="F28" s="21">
        <f t="shared" ref="F28:Q28" si="4">SUM(F29:F37)</f>
        <v>0</v>
      </c>
      <c r="G28" s="21">
        <f t="shared" si="4"/>
        <v>0</v>
      </c>
      <c r="H28" s="21">
        <f t="shared" si="4"/>
        <v>51295.22</v>
      </c>
      <c r="I28" s="21">
        <f t="shared" si="4"/>
        <v>338530.2</v>
      </c>
      <c r="J28" s="21">
        <f t="shared" si="4"/>
        <v>57607.07</v>
      </c>
      <c r="K28" s="21">
        <f t="shared" si="4"/>
        <v>228087.3</v>
      </c>
      <c r="L28" s="21">
        <f t="shared" si="4"/>
        <v>330303.96999999997</v>
      </c>
      <c r="M28" s="26">
        <f t="shared" si="4"/>
        <v>776314.81</v>
      </c>
      <c r="N28" s="26">
        <f t="shared" si="4"/>
        <v>0</v>
      </c>
      <c r="O28" s="26">
        <f t="shared" si="4"/>
        <v>0</v>
      </c>
      <c r="P28" s="26">
        <f t="shared" si="4"/>
        <v>0</v>
      </c>
      <c r="Q28" s="26">
        <f t="shared" si="4"/>
        <v>0</v>
      </c>
      <c r="R28" s="21">
        <f t="shared" si="2"/>
        <v>14242294.429999998</v>
      </c>
    </row>
    <row r="29" spans="3:18" x14ac:dyDescent="0.25">
      <c r="C29" s="23" t="s">
        <v>40</v>
      </c>
      <c r="D29" s="9">
        <v>2787720</v>
      </c>
      <c r="E29" s="9">
        <v>2580000</v>
      </c>
      <c r="I29" s="9">
        <v>173457.34</v>
      </c>
      <c r="J29" s="9">
        <v>17500</v>
      </c>
      <c r="L29" s="9">
        <v>6780</v>
      </c>
      <c r="M29" s="9">
        <v>373225</v>
      </c>
      <c r="R29" s="9">
        <f t="shared" si="2"/>
        <v>2009037.6600000001</v>
      </c>
    </row>
    <row r="30" spans="3:18" x14ac:dyDescent="0.25">
      <c r="C30" s="23" t="s">
        <v>41</v>
      </c>
      <c r="D30" s="9">
        <v>1085010</v>
      </c>
      <c r="E30" s="9">
        <v>619010</v>
      </c>
      <c r="L30" s="9">
        <v>1150</v>
      </c>
      <c r="R30" s="9">
        <f t="shared" si="2"/>
        <v>617860</v>
      </c>
    </row>
    <row r="31" spans="3:18" x14ac:dyDescent="0.25">
      <c r="C31" s="23" t="s">
        <v>42</v>
      </c>
      <c r="D31" s="9">
        <v>823744</v>
      </c>
      <c r="E31" s="9">
        <v>573744</v>
      </c>
      <c r="L31" s="9">
        <v>123923.35</v>
      </c>
      <c r="R31" s="9">
        <f t="shared" si="2"/>
        <v>449820.65</v>
      </c>
    </row>
    <row r="32" spans="3:18" x14ac:dyDescent="0.25">
      <c r="C32" s="23" t="s">
        <v>43</v>
      </c>
      <c r="D32" s="9">
        <v>157500</v>
      </c>
      <c r="E32" s="9">
        <v>157500</v>
      </c>
      <c r="L32" s="9">
        <v>134010.01</v>
      </c>
      <c r="R32" s="9">
        <f t="shared" si="2"/>
        <v>23489.989999999991</v>
      </c>
    </row>
    <row r="33" spans="3:40" x14ac:dyDescent="0.25">
      <c r="C33" s="23" t="s">
        <v>44</v>
      </c>
      <c r="D33" s="9">
        <v>613750</v>
      </c>
      <c r="E33" s="9">
        <v>253550</v>
      </c>
      <c r="H33" s="9">
        <v>10375</v>
      </c>
      <c r="J33" s="9">
        <v>27612</v>
      </c>
      <c r="L33" s="9">
        <v>31194.7</v>
      </c>
      <c r="R33" s="9">
        <f t="shared" si="2"/>
        <v>184368.3</v>
      </c>
    </row>
    <row r="34" spans="3:40" x14ac:dyDescent="0.25">
      <c r="C34" s="23" t="s">
        <v>45</v>
      </c>
      <c r="D34" s="9">
        <v>151141</v>
      </c>
      <c r="E34" s="9">
        <v>156141</v>
      </c>
      <c r="J34" s="9">
        <v>12495.07</v>
      </c>
      <c r="L34" s="9">
        <v>4427</v>
      </c>
      <c r="R34" s="9">
        <f t="shared" si="2"/>
        <v>139218.93</v>
      </c>
    </row>
    <row r="35" spans="3:40" x14ac:dyDescent="0.25">
      <c r="C35" s="23" t="s">
        <v>46</v>
      </c>
      <c r="D35" s="9">
        <v>9264549</v>
      </c>
      <c r="E35" s="9">
        <v>9264549</v>
      </c>
      <c r="I35" s="9">
        <v>62009</v>
      </c>
      <c r="K35" s="9">
        <v>2010.72</v>
      </c>
      <c r="L35" s="9">
        <v>5726.91</v>
      </c>
      <c r="M35" s="9">
        <v>9450</v>
      </c>
      <c r="R35" s="9">
        <f t="shared" si="2"/>
        <v>9185352.3699999992</v>
      </c>
    </row>
    <row r="36" spans="3:40" x14ac:dyDescent="0.25">
      <c r="C36" s="23" t="s">
        <v>47</v>
      </c>
      <c r="D36" s="9">
        <v>0</v>
      </c>
      <c r="E36" s="9">
        <v>0</v>
      </c>
      <c r="R36" s="9">
        <f t="shared" si="2"/>
        <v>0</v>
      </c>
    </row>
    <row r="37" spans="3:40" x14ac:dyDescent="0.25">
      <c r="C37" s="23" t="s">
        <v>48</v>
      </c>
      <c r="D37" s="9">
        <v>4447908</v>
      </c>
      <c r="E37" s="9">
        <v>2419939</v>
      </c>
      <c r="H37" s="9">
        <v>40920.22</v>
      </c>
      <c r="I37" s="9">
        <v>103063.86</v>
      </c>
      <c r="K37" s="9">
        <v>226076.58</v>
      </c>
      <c r="L37" s="9">
        <v>23092</v>
      </c>
      <c r="M37" s="9">
        <v>393639.81</v>
      </c>
      <c r="R37" s="9">
        <f t="shared" si="2"/>
        <v>1633146.5299999998</v>
      </c>
    </row>
    <row r="38" spans="3:40" s="22" customFormat="1" x14ac:dyDescent="0.25">
      <c r="C38" s="20" t="s">
        <v>49</v>
      </c>
      <c r="D38" s="21">
        <f>SUM(D39:D46)</f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1">
        <f t="shared" si="2"/>
        <v>0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3:40" x14ac:dyDescent="0.25">
      <c r="C39" s="23" t="s">
        <v>50</v>
      </c>
      <c r="D39" s="9">
        <v>0</v>
      </c>
      <c r="E39" s="9">
        <v>0</v>
      </c>
      <c r="R39" s="9">
        <f t="shared" si="2"/>
        <v>0</v>
      </c>
    </row>
    <row r="40" spans="3:40" x14ac:dyDescent="0.25">
      <c r="C40" s="23" t="s">
        <v>51</v>
      </c>
      <c r="D40" s="9">
        <v>0</v>
      </c>
      <c r="E40" s="9">
        <v>0</v>
      </c>
      <c r="R40" s="9">
        <f t="shared" si="2"/>
        <v>0</v>
      </c>
    </row>
    <row r="41" spans="3:40" x14ac:dyDescent="0.25">
      <c r="C41" s="23" t="s">
        <v>52</v>
      </c>
      <c r="D41" s="9">
        <v>0</v>
      </c>
      <c r="E41" s="9">
        <v>0</v>
      </c>
      <c r="R41" s="9">
        <f t="shared" si="2"/>
        <v>0</v>
      </c>
    </row>
    <row r="42" spans="3:40" x14ac:dyDescent="0.25">
      <c r="C42" s="23" t="s">
        <v>53</v>
      </c>
      <c r="D42" s="9">
        <v>0</v>
      </c>
      <c r="E42" s="9">
        <v>0</v>
      </c>
      <c r="R42" s="9">
        <f t="shared" si="2"/>
        <v>0</v>
      </c>
    </row>
    <row r="43" spans="3:40" x14ac:dyDescent="0.25">
      <c r="C43" s="23" t="s">
        <v>54</v>
      </c>
      <c r="D43" s="9">
        <v>0</v>
      </c>
      <c r="E43" s="9">
        <v>0</v>
      </c>
      <c r="R43" s="9">
        <f t="shared" si="2"/>
        <v>0</v>
      </c>
    </row>
    <row r="44" spans="3:40" x14ac:dyDescent="0.25">
      <c r="C44" s="23" t="s">
        <v>55</v>
      </c>
      <c r="D44" s="9">
        <v>0</v>
      </c>
      <c r="E44" s="9">
        <v>0</v>
      </c>
      <c r="R44" s="9">
        <f t="shared" si="2"/>
        <v>0</v>
      </c>
    </row>
    <row r="45" spans="3:40" x14ac:dyDescent="0.25">
      <c r="C45" s="23" t="s">
        <v>56</v>
      </c>
      <c r="D45" s="9">
        <v>0</v>
      </c>
      <c r="E45" s="9">
        <v>0</v>
      </c>
      <c r="R45" s="9">
        <f t="shared" si="2"/>
        <v>0</v>
      </c>
    </row>
    <row r="46" spans="3:40" x14ac:dyDescent="0.25">
      <c r="C46" s="23" t="s">
        <v>57</v>
      </c>
      <c r="D46" s="9">
        <v>0</v>
      </c>
      <c r="E46" s="9">
        <v>0</v>
      </c>
      <c r="R46" s="9">
        <f t="shared" si="2"/>
        <v>0</v>
      </c>
    </row>
    <row r="47" spans="3:40" s="22" customFormat="1" x14ac:dyDescent="0.25">
      <c r="C47" s="20" t="s">
        <v>58</v>
      </c>
      <c r="D47" s="21">
        <f>SUM(D48:D53)</f>
        <v>0</v>
      </c>
      <c r="E47" s="21">
        <f>SUM(E48:E53)</f>
        <v>0</v>
      </c>
      <c r="F47" s="21">
        <f t="shared" ref="F47:Q47" si="5">SUM(F48:F53)</f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1">
        <f t="shared" si="5"/>
        <v>0</v>
      </c>
      <c r="K47" s="21">
        <f t="shared" si="5"/>
        <v>0</v>
      </c>
      <c r="L47" s="21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6">
        <f t="shared" si="5"/>
        <v>0</v>
      </c>
      <c r="Q47" s="26">
        <f t="shared" si="5"/>
        <v>0</v>
      </c>
      <c r="R47" s="21">
        <f t="shared" si="2"/>
        <v>0</v>
      </c>
    </row>
    <row r="48" spans="3:40" x14ac:dyDescent="0.25">
      <c r="C48" s="23" t="s">
        <v>59</v>
      </c>
      <c r="D48" s="9">
        <v>0</v>
      </c>
      <c r="E48" s="9">
        <v>0</v>
      </c>
      <c r="R48" s="9">
        <f t="shared" si="2"/>
        <v>0</v>
      </c>
    </row>
    <row r="49" spans="3:18" x14ac:dyDescent="0.25">
      <c r="C49" s="23" t="s">
        <v>60</v>
      </c>
      <c r="D49" s="9">
        <v>0</v>
      </c>
      <c r="E49" s="9">
        <v>0</v>
      </c>
      <c r="R49" s="9">
        <f t="shared" si="2"/>
        <v>0</v>
      </c>
    </row>
    <row r="50" spans="3:18" x14ac:dyDescent="0.25">
      <c r="C50" s="23" t="s">
        <v>61</v>
      </c>
      <c r="D50" s="9">
        <v>0</v>
      </c>
      <c r="E50" s="9">
        <v>0</v>
      </c>
      <c r="R50" s="9">
        <f t="shared" si="2"/>
        <v>0</v>
      </c>
    </row>
    <row r="51" spans="3:18" x14ac:dyDescent="0.25">
      <c r="C51" s="23" t="s">
        <v>62</v>
      </c>
      <c r="D51" s="9">
        <v>0</v>
      </c>
      <c r="E51" s="9">
        <v>0</v>
      </c>
      <c r="R51" s="9">
        <f t="shared" si="2"/>
        <v>0</v>
      </c>
    </row>
    <row r="52" spans="3:18" x14ac:dyDescent="0.25">
      <c r="C52" s="23" t="s">
        <v>63</v>
      </c>
      <c r="D52" s="9">
        <v>0</v>
      </c>
      <c r="E52" s="9">
        <v>0</v>
      </c>
      <c r="R52" s="9">
        <f t="shared" si="2"/>
        <v>0</v>
      </c>
    </row>
    <row r="53" spans="3:18" x14ac:dyDescent="0.25">
      <c r="C53" s="23" t="s">
        <v>64</v>
      </c>
      <c r="D53" s="9">
        <v>0</v>
      </c>
      <c r="E53" s="9">
        <v>0</v>
      </c>
      <c r="R53" s="9">
        <f t="shared" si="2"/>
        <v>0</v>
      </c>
    </row>
    <row r="54" spans="3:18" s="22" customFormat="1" x14ac:dyDescent="0.25">
      <c r="C54" s="20" t="s">
        <v>65</v>
      </c>
      <c r="D54" s="21">
        <f>SUM(D55:D63)</f>
        <v>1860096</v>
      </c>
      <c r="E54" s="21">
        <f>SUM(E55:E63)</f>
        <v>2395096</v>
      </c>
      <c r="F54" s="21">
        <f t="shared" ref="F54:Q54" si="6">SUM(F55:F63)</f>
        <v>0</v>
      </c>
      <c r="G54" s="21">
        <f t="shared" si="6"/>
        <v>0</v>
      </c>
      <c r="H54" s="21">
        <f t="shared" si="6"/>
        <v>0</v>
      </c>
      <c r="I54" s="21">
        <f t="shared" si="6"/>
        <v>396000</v>
      </c>
      <c r="J54" s="21">
        <f t="shared" si="6"/>
        <v>0</v>
      </c>
      <c r="K54" s="21">
        <f t="shared" si="6"/>
        <v>19470</v>
      </c>
      <c r="L54" s="21">
        <f t="shared" si="6"/>
        <v>0</v>
      </c>
      <c r="M54" s="26">
        <f t="shared" si="6"/>
        <v>400000</v>
      </c>
      <c r="N54" s="26">
        <f t="shared" si="6"/>
        <v>0</v>
      </c>
      <c r="O54" s="26">
        <f t="shared" si="6"/>
        <v>0</v>
      </c>
      <c r="P54" s="26">
        <f t="shared" si="6"/>
        <v>0</v>
      </c>
      <c r="Q54" s="26">
        <f t="shared" si="6"/>
        <v>0</v>
      </c>
      <c r="R54" s="21">
        <f t="shared" si="2"/>
        <v>1579626</v>
      </c>
    </row>
    <row r="55" spans="3:18" x14ac:dyDescent="0.25">
      <c r="C55" s="23" t="s">
        <v>66</v>
      </c>
      <c r="D55" s="9">
        <v>1025163</v>
      </c>
      <c r="E55" s="9">
        <v>825163</v>
      </c>
      <c r="R55" s="9">
        <f t="shared" si="2"/>
        <v>825163</v>
      </c>
    </row>
    <row r="56" spans="3:18" x14ac:dyDescent="0.25">
      <c r="C56" s="23" t="s">
        <v>67</v>
      </c>
      <c r="D56" s="9">
        <v>0</v>
      </c>
      <c r="E56" s="9">
        <v>0</v>
      </c>
      <c r="R56" s="9">
        <f t="shared" si="2"/>
        <v>0</v>
      </c>
    </row>
    <row r="57" spans="3:18" x14ac:dyDescent="0.25">
      <c r="C57" s="23" t="s">
        <v>68</v>
      </c>
      <c r="D57" s="9">
        <v>268433</v>
      </c>
      <c r="E57" s="9">
        <v>268433</v>
      </c>
      <c r="R57" s="9">
        <f t="shared" si="2"/>
        <v>268433</v>
      </c>
    </row>
    <row r="58" spans="3:18" x14ac:dyDescent="0.25">
      <c r="C58" s="23" t="s">
        <v>69</v>
      </c>
      <c r="D58" s="9">
        <v>0</v>
      </c>
      <c r="E58" s="9">
        <v>0</v>
      </c>
      <c r="R58" s="9">
        <f t="shared" si="2"/>
        <v>0</v>
      </c>
    </row>
    <row r="59" spans="3:18" x14ac:dyDescent="0.25">
      <c r="C59" s="23" t="s">
        <v>70</v>
      </c>
      <c r="D59" s="9">
        <v>401500</v>
      </c>
      <c r="E59" s="9">
        <v>301500</v>
      </c>
      <c r="K59" s="9">
        <v>19470</v>
      </c>
      <c r="R59" s="9">
        <f t="shared" si="2"/>
        <v>282030</v>
      </c>
    </row>
    <row r="60" spans="3:18" x14ac:dyDescent="0.25">
      <c r="C60" s="23" t="s">
        <v>71</v>
      </c>
      <c r="D60" s="9">
        <v>165000</v>
      </c>
      <c r="E60" s="9">
        <v>400000</v>
      </c>
      <c r="M60" s="9">
        <v>400000</v>
      </c>
      <c r="R60" s="9">
        <f t="shared" si="2"/>
        <v>0</v>
      </c>
    </row>
    <row r="61" spans="3:18" x14ac:dyDescent="0.25">
      <c r="C61" s="23" t="s">
        <v>72</v>
      </c>
      <c r="D61" s="9">
        <v>0</v>
      </c>
      <c r="E61" s="9">
        <v>600000</v>
      </c>
      <c r="I61" s="9">
        <v>396000</v>
      </c>
      <c r="R61" s="9">
        <f t="shared" si="2"/>
        <v>204000</v>
      </c>
    </row>
    <row r="62" spans="3:18" x14ac:dyDescent="0.25">
      <c r="C62" s="23" t="s">
        <v>73</v>
      </c>
      <c r="D62" s="9">
        <v>0</v>
      </c>
      <c r="E62" s="9">
        <v>0</v>
      </c>
      <c r="R62" s="9">
        <f t="shared" si="2"/>
        <v>0</v>
      </c>
    </row>
    <row r="63" spans="3:18" x14ac:dyDescent="0.25">
      <c r="C63" s="23" t="s">
        <v>74</v>
      </c>
      <c r="D63" s="9">
        <v>0</v>
      </c>
      <c r="E63" s="9">
        <v>0</v>
      </c>
      <c r="R63" s="9">
        <f t="shared" si="2"/>
        <v>0</v>
      </c>
    </row>
    <row r="64" spans="3:18" s="22" customFormat="1" x14ac:dyDescent="0.25">
      <c r="C64" s="20" t="s">
        <v>75</v>
      </c>
      <c r="D64" s="21">
        <f>SUM(D65:D68)</f>
        <v>0</v>
      </c>
      <c r="E64" s="21">
        <f>SUM(E65:E68)</f>
        <v>0</v>
      </c>
      <c r="F64" s="21">
        <f t="shared" ref="F64:Q64" si="7">SUM(F65:F68)</f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1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6">
        <f t="shared" si="7"/>
        <v>0</v>
      </c>
      <c r="Q64" s="26">
        <f t="shared" si="7"/>
        <v>0</v>
      </c>
      <c r="R64" s="21">
        <f t="shared" si="2"/>
        <v>0</v>
      </c>
    </row>
    <row r="65" spans="3:18" x14ac:dyDescent="0.25">
      <c r="C65" s="23" t="s">
        <v>76</v>
      </c>
      <c r="D65" s="9">
        <v>0</v>
      </c>
      <c r="E65" s="9">
        <v>0</v>
      </c>
      <c r="R65" s="9">
        <f t="shared" si="2"/>
        <v>0</v>
      </c>
    </row>
    <row r="66" spans="3:18" x14ac:dyDescent="0.25">
      <c r="C66" s="23" t="s">
        <v>77</v>
      </c>
      <c r="D66" s="9">
        <v>0</v>
      </c>
      <c r="E66" s="9">
        <v>0</v>
      </c>
      <c r="R66" s="9">
        <f t="shared" si="2"/>
        <v>0</v>
      </c>
    </row>
    <row r="67" spans="3:18" x14ac:dyDescent="0.25">
      <c r="C67" s="23" t="s">
        <v>78</v>
      </c>
      <c r="D67" s="9">
        <v>0</v>
      </c>
      <c r="E67" s="9">
        <v>0</v>
      </c>
      <c r="R67" s="9">
        <f t="shared" si="2"/>
        <v>0</v>
      </c>
    </row>
    <row r="68" spans="3:18" x14ac:dyDescent="0.25">
      <c r="C68" s="23" t="s">
        <v>79</v>
      </c>
      <c r="D68" s="9">
        <v>0</v>
      </c>
      <c r="E68" s="9">
        <v>0</v>
      </c>
      <c r="R68" s="9">
        <f t="shared" si="2"/>
        <v>0</v>
      </c>
    </row>
    <row r="69" spans="3:18" s="22" customFormat="1" x14ac:dyDescent="0.25">
      <c r="C69" s="20" t="s">
        <v>80</v>
      </c>
      <c r="D69" s="21">
        <f>SUM(D70:D71)</f>
        <v>0</v>
      </c>
      <c r="E69" s="21">
        <f>SUM(E70:E71)</f>
        <v>0</v>
      </c>
      <c r="F69" s="21">
        <f t="shared" ref="F69:Q69" si="8">SUM(F70:F71)</f>
        <v>0</v>
      </c>
      <c r="G69" s="21">
        <f t="shared" si="8"/>
        <v>0</v>
      </c>
      <c r="H69" s="21">
        <f t="shared" si="8"/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1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6">
        <f t="shared" si="8"/>
        <v>0</v>
      </c>
      <c r="Q69" s="26">
        <f t="shared" si="8"/>
        <v>0</v>
      </c>
      <c r="R69" s="21">
        <f t="shared" si="2"/>
        <v>0</v>
      </c>
    </row>
    <row r="70" spans="3:18" x14ac:dyDescent="0.25">
      <c r="C70" s="23" t="s">
        <v>81</v>
      </c>
      <c r="D70" s="9">
        <v>0</v>
      </c>
      <c r="E70" s="9">
        <v>0</v>
      </c>
      <c r="R70" s="9">
        <f t="shared" si="2"/>
        <v>0</v>
      </c>
    </row>
    <row r="71" spans="3:18" x14ac:dyDescent="0.25">
      <c r="C71" s="23" t="s">
        <v>82</v>
      </c>
      <c r="D71" s="9">
        <v>0</v>
      </c>
      <c r="E71" s="9">
        <v>0</v>
      </c>
      <c r="R71" s="9">
        <f t="shared" si="2"/>
        <v>0</v>
      </c>
    </row>
    <row r="72" spans="3:18" s="22" customFormat="1" x14ac:dyDescent="0.25">
      <c r="C72" s="20" t="s">
        <v>83</v>
      </c>
      <c r="D72" s="21">
        <f>SUM(D73:D75)</f>
        <v>0</v>
      </c>
      <c r="E72" s="21">
        <f>SUM(E73:E75)</f>
        <v>0</v>
      </c>
      <c r="F72" s="21">
        <f t="shared" ref="F72:Q72" si="9">SUM(F73:F75)</f>
        <v>0</v>
      </c>
      <c r="G72" s="21">
        <f t="shared" si="9"/>
        <v>0</v>
      </c>
      <c r="H72" s="21">
        <f t="shared" si="9"/>
        <v>0</v>
      </c>
      <c r="I72" s="21">
        <f t="shared" si="9"/>
        <v>0</v>
      </c>
      <c r="J72" s="21">
        <f t="shared" si="9"/>
        <v>0</v>
      </c>
      <c r="K72" s="21">
        <f t="shared" si="9"/>
        <v>0</v>
      </c>
      <c r="L72" s="21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6">
        <f t="shared" si="9"/>
        <v>0</v>
      </c>
      <c r="Q72" s="26">
        <f t="shared" si="9"/>
        <v>0</v>
      </c>
      <c r="R72" s="21">
        <f t="shared" si="2"/>
        <v>0</v>
      </c>
    </row>
    <row r="73" spans="3:18" x14ac:dyDescent="0.25">
      <c r="C73" s="23" t="s">
        <v>84</v>
      </c>
      <c r="D73" s="9">
        <v>0</v>
      </c>
      <c r="E73" s="9">
        <v>0</v>
      </c>
      <c r="R73" s="9">
        <f t="shared" si="2"/>
        <v>0</v>
      </c>
    </row>
    <row r="74" spans="3:18" x14ac:dyDescent="0.25">
      <c r="C74" s="23" t="s">
        <v>85</v>
      </c>
      <c r="D74" s="9">
        <v>0</v>
      </c>
      <c r="E74" s="9">
        <v>0</v>
      </c>
      <c r="R74" s="9">
        <f t="shared" si="2"/>
        <v>0</v>
      </c>
    </row>
    <row r="75" spans="3:18" x14ac:dyDescent="0.25">
      <c r="C75" s="23" t="s">
        <v>86</v>
      </c>
      <c r="D75" s="9">
        <v>0</v>
      </c>
      <c r="E75" s="9">
        <v>0</v>
      </c>
      <c r="R75" s="9">
        <f t="shared" si="2"/>
        <v>0</v>
      </c>
    </row>
    <row r="76" spans="3:18" s="22" customFormat="1" x14ac:dyDescent="0.25">
      <c r="C76" s="18" t="s">
        <v>87</v>
      </c>
      <c r="D76" s="19">
        <f>D77+D80+D83</f>
        <v>0</v>
      </c>
      <c r="E76" s="19">
        <f>E77+E80+E83</f>
        <v>0</v>
      </c>
      <c r="F76" s="19">
        <f t="shared" ref="F76:Q76" si="10">F77+F80+F83</f>
        <v>0</v>
      </c>
      <c r="G76" s="19">
        <f t="shared" si="10"/>
        <v>0</v>
      </c>
      <c r="H76" s="19">
        <f t="shared" si="10"/>
        <v>0</v>
      </c>
      <c r="I76" s="19">
        <f t="shared" si="10"/>
        <v>0</v>
      </c>
      <c r="J76" s="19">
        <f t="shared" si="10"/>
        <v>0</v>
      </c>
      <c r="K76" s="19">
        <f t="shared" si="10"/>
        <v>0</v>
      </c>
      <c r="L76" s="19">
        <f t="shared" si="10"/>
        <v>0</v>
      </c>
      <c r="M76" s="27">
        <f t="shared" si="10"/>
        <v>0</v>
      </c>
      <c r="N76" s="27">
        <f t="shared" si="10"/>
        <v>0</v>
      </c>
      <c r="O76" s="27">
        <f t="shared" si="10"/>
        <v>0</v>
      </c>
      <c r="P76" s="27">
        <f t="shared" si="10"/>
        <v>0</v>
      </c>
      <c r="Q76" s="27">
        <f t="shared" si="10"/>
        <v>0</v>
      </c>
      <c r="R76" s="21">
        <f t="shared" si="2"/>
        <v>0</v>
      </c>
    </row>
    <row r="77" spans="3:18" s="22" customFormat="1" x14ac:dyDescent="0.25">
      <c r="C77" s="20" t="s">
        <v>88</v>
      </c>
      <c r="D77" s="21">
        <f>SUM(D78:D79)</f>
        <v>0</v>
      </c>
      <c r="E77" s="21">
        <f>SUM(E78:E79)</f>
        <v>0</v>
      </c>
      <c r="F77" s="21">
        <f t="shared" ref="F77:Q77" si="11">SUM(F78:F79)</f>
        <v>0</v>
      </c>
      <c r="G77" s="21">
        <f t="shared" si="11"/>
        <v>0</v>
      </c>
      <c r="H77" s="21">
        <f t="shared" si="11"/>
        <v>0</v>
      </c>
      <c r="I77" s="21">
        <f t="shared" si="11"/>
        <v>0</v>
      </c>
      <c r="J77" s="21">
        <f t="shared" si="11"/>
        <v>0</v>
      </c>
      <c r="K77" s="21">
        <f t="shared" si="11"/>
        <v>0</v>
      </c>
      <c r="L77" s="21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6">
        <f t="shared" si="11"/>
        <v>0</v>
      </c>
      <c r="Q77" s="26">
        <f t="shared" si="11"/>
        <v>0</v>
      </c>
      <c r="R77" s="21">
        <f t="shared" ref="R77:R85" si="12">E77-F77-G77-H77-I77-J77-K77-L77-M77-N77-O77-P77-Q77</f>
        <v>0</v>
      </c>
    </row>
    <row r="78" spans="3:18" x14ac:dyDescent="0.25">
      <c r="C78" s="23" t="s">
        <v>89</v>
      </c>
      <c r="D78" s="9">
        <v>0</v>
      </c>
      <c r="E78" s="9">
        <v>0</v>
      </c>
      <c r="R78" s="9">
        <f t="shared" si="12"/>
        <v>0</v>
      </c>
    </row>
    <row r="79" spans="3:18" x14ac:dyDescent="0.25">
      <c r="C79" s="23" t="s">
        <v>90</v>
      </c>
      <c r="D79" s="9">
        <v>0</v>
      </c>
      <c r="E79" s="9">
        <v>0</v>
      </c>
      <c r="R79" s="9">
        <f t="shared" si="12"/>
        <v>0</v>
      </c>
    </row>
    <row r="80" spans="3:18" s="22" customFormat="1" x14ac:dyDescent="0.25">
      <c r="C80" s="20" t="s">
        <v>91</v>
      </c>
      <c r="D80" s="21">
        <f>SUM(D81:D82)</f>
        <v>0</v>
      </c>
      <c r="E80" s="21">
        <f>SUM(E81:E82)</f>
        <v>0</v>
      </c>
      <c r="F80" s="21">
        <f t="shared" ref="F80:Q80" si="13">SUM(F81:F82)</f>
        <v>0</v>
      </c>
      <c r="G80" s="21">
        <f t="shared" si="13"/>
        <v>0</v>
      </c>
      <c r="H80" s="21">
        <f t="shared" si="13"/>
        <v>0</v>
      </c>
      <c r="I80" s="21">
        <f t="shared" si="13"/>
        <v>0</v>
      </c>
      <c r="J80" s="21">
        <f t="shared" si="13"/>
        <v>0</v>
      </c>
      <c r="K80" s="21">
        <f t="shared" si="13"/>
        <v>0</v>
      </c>
      <c r="L80" s="21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6">
        <f t="shared" si="13"/>
        <v>0</v>
      </c>
      <c r="Q80" s="26">
        <f t="shared" si="13"/>
        <v>0</v>
      </c>
      <c r="R80" s="21">
        <f t="shared" si="12"/>
        <v>0</v>
      </c>
    </row>
    <row r="81" spans="3:18" x14ac:dyDescent="0.25">
      <c r="C81" s="23" t="s">
        <v>92</v>
      </c>
      <c r="D81" s="9">
        <v>0</v>
      </c>
      <c r="E81" s="9">
        <v>0</v>
      </c>
      <c r="R81" s="9">
        <f t="shared" si="12"/>
        <v>0</v>
      </c>
    </row>
    <row r="82" spans="3:18" x14ac:dyDescent="0.25">
      <c r="C82" s="23" t="s">
        <v>93</v>
      </c>
      <c r="D82" s="9">
        <v>0</v>
      </c>
      <c r="E82" s="9">
        <v>0</v>
      </c>
      <c r="R82" s="9">
        <f t="shared" si="12"/>
        <v>0</v>
      </c>
    </row>
    <row r="83" spans="3:18" s="22" customFormat="1" x14ac:dyDescent="0.25">
      <c r="C83" s="20" t="s">
        <v>94</v>
      </c>
      <c r="D83" s="21">
        <f>SUM(D84)</f>
        <v>0</v>
      </c>
      <c r="E83" s="21">
        <f>SUM(E84)</f>
        <v>0</v>
      </c>
      <c r="F83" s="21">
        <f t="shared" ref="F83:Q83" si="14">SUM(F84)</f>
        <v>0</v>
      </c>
      <c r="G83" s="21">
        <f t="shared" si="14"/>
        <v>0</v>
      </c>
      <c r="H83" s="21">
        <f t="shared" si="14"/>
        <v>0</v>
      </c>
      <c r="I83" s="21">
        <f t="shared" si="14"/>
        <v>0</v>
      </c>
      <c r="J83" s="21">
        <f t="shared" si="14"/>
        <v>0</v>
      </c>
      <c r="K83" s="21">
        <f t="shared" si="14"/>
        <v>0</v>
      </c>
      <c r="L83" s="21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6">
        <f t="shared" si="14"/>
        <v>0</v>
      </c>
      <c r="Q83" s="26">
        <f t="shared" si="14"/>
        <v>0</v>
      </c>
      <c r="R83" s="21">
        <f t="shared" si="12"/>
        <v>0</v>
      </c>
    </row>
    <row r="84" spans="3:18" x14ac:dyDescent="0.25">
      <c r="C84" s="23" t="s">
        <v>95</v>
      </c>
      <c r="D84" s="9">
        <v>0</v>
      </c>
      <c r="E84" s="9">
        <v>0</v>
      </c>
      <c r="R84" s="9">
        <f t="shared" si="12"/>
        <v>0</v>
      </c>
    </row>
    <row r="85" spans="3:18" x14ac:dyDescent="0.25">
      <c r="C85" s="28" t="s">
        <v>96</v>
      </c>
      <c r="D85" s="29">
        <f>D11+D76</f>
        <v>328639457</v>
      </c>
      <c r="E85" s="29">
        <f>E11+E76</f>
        <v>336686359</v>
      </c>
      <c r="F85" s="29">
        <f t="shared" ref="F85:Q85" si="15">F11+F76</f>
        <v>19945969.279999997</v>
      </c>
      <c r="G85" s="29">
        <f t="shared" si="15"/>
        <v>21826421.280000001</v>
      </c>
      <c r="H85" s="29">
        <f t="shared" si="15"/>
        <v>25543232.380000003</v>
      </c>
      <c r="I85" s="29">
        <f t="shared" si="15"/>
        <v>23819487.419999998</v>
      </c>
      <c r="J85" s="29">
        <f t="shared" si="15"/>
        <v>22006230.050000001</v>
      </c>
      <c r="K85" s="29">
        <f t="shared" si="15"/>
        <v>23073420.949999999</v>
      </c>
      <c r="L85" s="29">
        <f t="shared" si="15"/>
        <v>31764716.489999998</v>
      </c>
      <c r="M85" s="30">
        <f t="shared" si="15"/>
        <v>22706685.930000003</v>
      </c>
      <c r="N85" s="30">
        <f t="shared" si="15"/>
        <v>0</v>
      </c>
      <c r="O85" s="30">
        <f t="shared" si="15"/>
        <v>0</v>
      </c>
      <c r="P85" s="30">
        <f t="shared" si="15"/>
        <v>0</v>
      </c>
      <c r="Q85" s="30">
        <f t="shared" si="15"/>
        <v>0</v>
      </c>
      <c r="R85" s="29">
        <f t="shared" si="12"/>
        <v>146000195.22000006</v>
      </c>
    </row>
  </sheetData>
  <mergeCells count="9"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2021-11-16T18:52:33Z</dcterms:created>
  <dcterms:modified xsi:type="dcterms:W3CDTF">2021-11-16T18:53:01Z</dcterms:modified>
</cp:coreProperties>
</file>