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0115" windowHeight="8010"/>
  </bookViews>
  <sheets>
    <sheet name="TRIMESTRE 1 2022" sheetId="1" r:id="rId1"/>
  </sheets>
  <externalReferences>
    <externalReference r:id="rId2"/>
    <externalReference r:id="rId3"/>
  </externalReferences>
  <definedNames>
    <definedName name="_xlnm.Print_Area" localSheetId="0">'TRIMESTRE 1 2022'!$A$1:$J$53</definedName>
  </definedNames>
  <calcPr calcId="145621"/>
</workbook>
</file>

<file path=xl/calcChain.xml><?xml version="1.0" encoding="utf-8"?>
<calcChain xmlns="http://schemas.openxmlformats.org/spreadsheetml/2006/main">
  <c r="J31" i="1" l="1"/>
  <c r="I31" i="1"/>
  <c r="J30" i="1"/>
  <c r="I30" i="1"/>
  <c r="J29" i="1"/>
  <c r="I29" i="1"/>
  <c r="I25" i="1"/>
  <c r="C16" i="1"/>
  <c r="B15" i="1"/>
  <c r="B14" i="1"/>
  <c r="C14" i="1" l="1"/>
  <c r="C15" i="1"/>
</calcChain>
</file>

<file path=xl/sharedStrings.xml><?xml version="1.0" encoding="utf-8"?>
<sst xmlns="http://schemas.openxmlformats.org/spreadsheetml/2006/main" count="92" uniqueCount="81">
  <si>
    <t>Código</t>
  </si>
  <si>
    <t>Documento Relacionado</t>
  </si>
  <si>
    <t>Fecha Versión</t>
  </si>
  <si>
    <t>Versión</t>
  </si>
  <si>
    <t>DEC-FOR013</t>
  </si>
  <si>
    <t>I -Información Institucional</t>
  </si>
  <si>
    <t>I.I - Completar los datos requeridos sobre la institución</t>
  </si>
  <si>
    <t>Capítulo</t>
  </si>
  <si>
    <t>5132 INSTITUTO DOMINICANO DE INVESTIGACIONES AGROPECUARIAS Y FORESTALES</t>
  </si>
  <si>
    <t>Subcapítulo</t>
  </si>
  <si>
    <t>5132.01 INSTITUTO DOMINICANO DE INVESTIGACIONES AGROPECUARIAS Y FORESTALES</t>
  </si>
  <si>
    <t>Unidad Ejecutora</t>
  </si>
  <si>
    <t>5132.01.0001 - INSTITUTO DOMINICANO DE INVESTIGACIONES AGROPECUARIAS Y FORESTALES</t>
  </si>
  <si>
    <t>Misión</t>
  </si>
  <si>
    <t xml:space="preserve"> “Poner al servicio de la agricultura dominicana soluciones tecnológicas que mejoren la competitividad de los sistemas productivos, garanticen la inocuidad de los alimentos, aseguren la sostenibilidad y contribuyan a reducir la pobreza rural”</t>
  </si>
  <si>
    <t>Visión</t>
  </si>
  <si>
    <t>“Ser una institución reconocida por la calidad de sus aportes a la competitividad de los agronegocios dominicanos, la seguridad alimentaria y al manejo sostenible de los recursos naturales”</t>
  </si>
  <si>
    <t>II. Contribución a la Estrategia Nacional de Desarrollo</t>
  </si>
  <si>
    <t>Eje estratégico:</t>
  </si>
  <si>
    <t>Objetivo general:</t>
  </si>
  <si>
    <t>Objetivo(s) específico(s):</t>
  </si>
  <si>
    <t>3.5.3</t>
  </si>
  <si>
    <t>III. Información del Programa</t>
  </si>
  <si>
    <t>Nombre:</t>
  </si>
  <si>
    <t xml:space="preserve">11-Investigación para el desarrollo agropecuario y forestal </t>
  </si>
  <si>
    <t>Descripción:</t>
  </si>
  <si>
    <t>Consiste en contribuir a la generación de riquezas y a la seguridad alimentaria, mediante innovaciones tecnológicas que propicien la competitividad de los sistemas agroempresariales, la sostenibilidad de los recursos naturales y la equidad.</t>
  </si>
  <si>
    <r>
      <t>Beneficiarios:</t>
    </r>
    <r>
      <rPr>
        <sz val="12"/>
        <color rgb="FF000000"/>
        <rFont val="Century Gothic"/>
        <family val="2"/>
      </rPr>
      <t xml:space="preserve"> </t>
    </r>
  </si>
  <si>
    <t xml:space="preserve">Los beneficiarios del programa son todos los productores líderes de los diferentes rubros agropecuarios, técnicos de las diferentes instituciones agropecuarias y sector privado.   </t>
  </si>
  <si>
    <t>Resultado Asociado:</t>
  </si>
  <si>
    <t>Este programa contribuye a las necesidades tecnológicas locales, poniendo en manos de los productores agropecuarios y forestales del país, tecnologías agropecuarias apropiadas que les permitan mejorar sus niveles actuales de productividad y calidad, reducir los costos unitarios de producción, agregando valor a sus productos y en tal sentido mejorar sus niveles de ingresos y su nivel de vida.</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</si>
  <si>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</si>
  <si>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</si>
  <si>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</si>
  <si>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</si>
  <si>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</si>
  <si>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</si>
  <si>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</si>
  <si>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</si>
  <si>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</si>
  <si>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</si>
  <si>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</si>
  <si>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</si>
  <si>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</si>
  <si>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</si>
  <si>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</si>
  <si>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</si>
  <si>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</si>
  <si>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</si>
  <si>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</si>
  <si>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</si>
  <si>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</si>
  <si>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Columna1</t>
  </si>
  <si>
    <t>Columna2</t>
  </si>
  <si>
    <t>5958-Tecnologías generadas para el manejo agropecuario</t>
  </si>
  <si>
    <t>Cantidad de tecnologías Generadas</t>
  </si>
  <si>
    <t>6036-Tecnologías validadas a escala comercial</t>
  </si>
  <si>
    <t>Cantidad de tecnologías validadas</t>
  </si>
  <si>
    <t>Total General 21,315,572.80 25,586,311.31 22,388,628.11 0.00 69,290,512.22</t>
  </si>
  <si>
    <t>6045-Técnicos y productores agropecuarios acceden a servicios y a tecnologías generadas o validadas por el IDIAF</t>
  </si>
  <si>
    <t>Cantidad de técnicos y productores beneficiados</t>
  </si>
  <si>
    <t>V. Análisis de los Logros y Desviaciones</t>
  </si>
  <si>
    <t>V.I - Información de Logros y Desviaciones por Producto</t>
  </si>
  <si>
    <t xml:space="preserve">Producto: </t>
  </si>
  <si>
    <t xml:space="preserve">Descripción del producto: </t>
  </si>
  <si>
    <t>Este producto consiste en el desarrollo de tecnologías y generación de informaciones básicas para mejorar los procesos productivos de cultivos y pecuarios. Estos procesos incluyen: mejoramiento y conservación de recursos genéticos, manejo de la nutrición, control de plagas y enfermedades, control de malezas, manejo de pastos y forrajes, manejo de cosecha y poscosecha, etc.</t>
  </si>
  <si>
    <t>Logros alcanzados:</t>
  </si>
  <si>
    <t xml:space="preserve"> Durante este trimestre se programó obtener seis tecnologías. Entre los logros obtenidos están: se encontraron 5 cepas del hongo antagónico Trichoderma con potencial para el control del nematodo Radopholus similis, la cuales ocasionaron entre 89 y 96 % de mortalidad in vitro de R. similis. Estas son: LTJ-21 (96 %), RD-8 (95 %), VS-17 (90 %), JPHP-25 (90 %) y VS-16 (89%). Además, en ensayos de laboratorio para determinar la efectividad de productos biológicos y orgánicos en el control de la mazorca negra (Phytophthora) del cacao, se encontró que los tratamientos en base a cobre en dosis de 4 y 8 g/l de agua, y Trichoderma y Basillus en sus dosis más altas (5 y 10 ml/l de agua) fueron efectivos en el control de Phytophthora.</t>
  </si>
  <si>
    <t>Causas y justificación del desvío:</t>
  </si>
  <si>
    <t xml:space="preserve">La diferencia entre lo programado y lo ejecutado es de un 50%, este resultado se debió a que varias de las tecnologías esperadas se pospusieron para el segundo y tercer trimestre para coincidir con los fondos de años anteriores utilizados para la inversión de nuestras parcelas demostrativas. </t>
  </si>
  <si>
    <t>Se refiere a la siembra, cultivo, cosecha y comercialización de diferentes rubros agrícolas (Plátano, banano, yuca, tomate, ají, otros.) para la generación de recursos económicos, al tiempo que se prueban a nivel comercial las tecnologías generadas o adaptadas para esos cultivos. Además, se validan tecnologías para la producción pecuaria.</t>
  </si>
  <si>
    <t>Para este producto, durante este trimestre se había programado validaciones en tecnologías para la producción de hortalizas en la  Estación Experimental Constanza.  Se trabajó en la validación de tecnologías para la producción de ajo. También se obtuvieron tecnología para la producción de semilla de habichuela. Durante el año fueron cosechados y almacenados para su distribución 24.5 qq de semilla (variedad IDIAF Perla Negra 13 qq, IDIAF Maravilla 9.5 qq y Buena Vista 1 qq). Se mantuvieron los diferentes paquetes tecnológicos de producción validados en los sistemas pecuarios de bovinos, ovino caprinos, cerdos, conejos y especies acuáticas como tilapias.</t>
  </si>
  <si>
    <t>La diferencia entre lo programado y lo ejecutado es de un 60%, este resultado se debió a que no obtuvimos los reportes a tiempo de dos validaciones de tecnologías en el rubro de semillas de habichuela en el Centro Sur de la institución, también no se pudo completar la validación de limones persa inicialmente programadas en el mismo centro. En el caso del desvió de recursos financieros se demoro la consolidación de requerimiento de compra de insumos el cual se compraran en los trimestres dos y tres.</t>
  </si>
  <si>
    <t>Este producto consiste en la transferencia de las tecnologías generadas o validadas por el IDIAF a los productores agropecuarios; por diferentes medios, dichas tecnologías; además, incluye la prestación de servicios de laboratorios de suelo y protección vegetal y la producción y distribución de material de siembra de calidad.</t>
  </si>
  <si>
    <t>Durante este trimestre se programó obtener 503 técnicos y productores beneficiados, de los cuales obtuvimos 324 en los servicios de análisis de suelos, aguas, residuos de pesticidas, y diagnósticos de plagas y enfermedades. Durante el período los lideres de proyectos, productores y técnicos  recibieron resultados de identificación y diagnósticos de 250 muestras de tallos, raices, frutos hojas de diferentes cultivos para la identificación de virus, bacterias, nematodos y vertebrados plagas. En el Laboratorio de suelos, aguas y varios, 13 productores y técnicos recibieron resultados de análisis de muestras de suelos y aguas. En el laboratorio de residuos de pesticidas se recibieron  11  solicitudes externa para determinaciones de pesticidas presentes de muestras de vegetales y frutas.   Análisis 46 muestra para determinar  Residuos de Pesticidas para cumplir con proyecto MESCyT  No. 2018-2019-119,  En el Laboratorio de poscosecha apoyo tres proyectos que se ejecutan internamente realizando 55  muestras y 4 productores accedieron a los servicios. Además, fueron brindados unos 96 servicios de análisis de laboratorio de muestras de plantas y suelo; y se suministraron unas 2,700  plántulas de cacao a productores.</t>
  </si>
  <si>
    <t>La diferencia entre lo programado y lo ejecutado es de un 35.59%, este resultado se debió la baja demanda de beneficiarios en dicho periodo y a la vez problemáticas que aun persisten en varios de nuestros equipos vitales para el cumplimiento de los resultados esperados por nuestros beneficiarios. La diferencia con los recursos financieros es de un 21.43% con respecto a lo programado, en este caso las solicitudes de compra fueron modificadas y pasaron a ejecutarse al próximo trimestre.</t>
  </si>
  <si>
    <r>
      <t xml:space="preserve">VI. </t>
    </r>
    <r>
      <rPr>
        <b/>
        <sz val="11"/>
        <color theme="0"/>
        <rFont val="Century Gothic"/>
        <family val="2"/>
      </rPr>
      <t>Oportunidades de Mejora</t>
    </r>
  </si>
  <si>
    <t xml:space="preserve">VI. I - De acuerdo a los eventos presentados durante la ejecución del producto, ¿Qué aspecto puede mejorarse? </t>
  </si>
  <si>
    <t>En cuanto a la oportunidades de mejora tenemos las siguientes: capacitar en el uso adecuado del cromatógrafo de gas por la compañía suplidora del equipo. El entrenamiento esta pautado para los días 6 y 7 de octubre 2021. También considerar que a pesar de que en la programación figuran le ejecución de actividades en una u otra tecnología, todas se trabajan simultáneamente en el transcurso del año y su ejecución se apoya con la generación de fondos propios y fondos externos de investigación.  
En muchos casos, los recursos asignados corresponden a partidas específicas lo que no permite realizar actividades imprevistas que pueden surgir en el manejo de los animales y plantas, por lo que sería necesario disponer de recursos internos propios que permitan pequeñas pero puntuales actividades de investigación, en cada una de las unidades productivas. También es necesario considerar que hay nuevas tecnologías, metodologías o analíticas que escapan de nuestro control y requieren un enfoque de modernización en la institución, para apoyar la generación o validación de tecnologías acordes a los tiempos actuales.</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</si>
  <si>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</si>
  <si>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Informe de Evaluación trimestral Enero - Marzo de las Metas Físicas-Financieras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</si>
</sst>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1"/>
      <name val="Calibri"/>
      <family val="2"/>
    </font>
    <font>
      <sz val="10"/>
      <color theme="1"/>
      <name val="Calibri"/>
      <family val="2"/>
      <scheme val="minor"/>
    </font>
    <font>
      <sz val="8"/>
      <color theme="1"/>
      <name val="Calibri"/>
      <family val="2"/>
      <scheme val="minor"/>
    </font>
    <font>
      <sz val="12"/>
      <color rgb="FF000000"/>
      <name val="Century Gothic"/>
      <family val="2"/>
    </font>
    <font>
      <sz val="11"/>
      <color rgb="FFFF0000"/>
      <name val="Calibri"/>
      <family val="2"/>
    </font>
    <font>
      <b/>
      <sz val="11"/>
      <name val="Calibri"/>
      <family val="2"/>
    </font>
    <font>
      <b/>
      <sz val="11"/>
      <color rgb="FF000000"/>
      <name val="Calibri"/>
      <family val="2"/>
    </font>
    <font>
      <b/>
      <sz val="10"/>
      <color rgb="FF000000"/>
      <name val="Calibri"/>
      <family val="2"/>
    </font>
    <font>
      <sz val="9"/>
      <name val="Calibri"/>
      <family val="2"/>
    </font>
    <font>
      <i/>
      <sz val="11"/>
      <name val="Calibri"/>
      <family val="2"/>
      <scheme val="minor"/>
    </font>
    <font>
      <b/>
      <sz val="11"/>
      <color theme="0"/>
      <name val="Century Gothic"/>
      <family val="2"/>
    </font>
    <font>
      <sz val="10"/>
      <name val="Calibri"/>
      <family val="2"/>
    </font>
    <font>
      <b/>
      <sz val="10"/>
      <name val="Calibri"/>
      <family val="2"/>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7">
    <xf numFmtId="0" fontId="0" fillId="0" borderId="0" xfId="0"/>
    <xf numFmtId="0" fontId="3" fillId="2" borderId="1" xfId="0" applyFont="1" applyFill="1" applyBorder="1" applyAlignment="1">
      <alignment vertical="top"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0" borderId="0" xfId="0" applyProtection="1">
      <protection locked="0"/>
    </xf>
    <xf numFmtId="0" fontId="3" fillId="2" borderId="5" xfId="0" applyFont="1" applyFill="1" applyBorder="1" applyAlignment="1">
      <alignment vertical="top"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0" fontId="9" fillId="0" borderId="17" xfId="0" applyFont="1" applyBorder="1" applyAlignment="1">
      <alignment vertical="center"/>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2" fillId="0" borderId="17" xfId="0" applyFont="1" applyBorder="1"/>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2" fillId="0" borderId="0" xfId="0" applyFont="1" applyProtection="1">
      <protection locked="0"/>
    </xf>
    <xf numFmtId="0" fontId="13" fillId="7" borderId="19" xfId="0" applyFont="1" applyFill="1" applyBorder="1" applyAlignment="1">
      <alignment horizontal="center" vertical="center" wrapText="1"/>
    </xf>
    <xf numFmtId="0" fontId="13" fillId="7" borderId="22" xfId="0" applyFont="1" applyFill="1" applyBorder="1" applyAlignment="1">
      <alignment horizontal="center" vertical="center" wrapText="1"/>
    </xf>
    <xf numFmtId="0" fontId="13" fillId="7" borderId="19" xfId="0" applyFont="1" applyFill="1" applyBorder="1" applyAlignment="1">
      <alignment horizontal="center" vertical="center"/>
    </xf>
    <xf numFmtId="0" fontId="13" fillId="0" borderId="19" xfId="0" applyFont="1" applyBorder="1" applyAlignment="1" applyProtection="1">
      <alignment horizontal="center" vertical="center" wrapText="1"/>
      <protection locked="0"/>
    </xf>
    <xf numFmtId="0" fontId="14" fillId="7" borderId="22" xfId="0" applyFont="1" applyFill="1" applyBorder="1" applyAlignment="1">
      <alignment horizontal="center" vertical="center" wrapText="1"/>
    </xf>
    <xf numFmtId="0" fontId="9" fillId="0" borderId="17" xfId="0" applyFont="1" applyBorder="1" applyAlignment="1">
      <alignment vertical="center" wrapText="1"/>
    </xf>
    <xf numFmtId="0" fontId="16" fillId="0" borderId="0" xfId="0" applyFont="1" applyProtection="1">
      <protection locked="0"/>
    </xf>
    <xf numFmtId="0" fontId="17" fillId="7" borderId="23" xfId="0" applyFont="1" applyFill="1" applyBorder="1" applyAlignment="1">
      <alignment horizontal="center" vertical="center" wrapText="1" readingOrder="1"/>
    </xf>
    <xf numFmtId="0" fontId="17" fillId="7" borderId="24" xfId="0" applyFont="1" applyFill="1" applyBorder="1" applyAlignment="1">
      <alignment horizontal="center" vertical="center" wrapText="1" readingOrder="1"/>
    </xf>
    <xf numFmtId="0" fontId="17" fillId="7" borderId="25" xfId="0" applyFont="1" applyFill="1" applyBorder="1" applyAlignment="1">
      <alignment horizontal="center" vertical="center" wrapText="1" readingOrder="1"/>
    </xf>
    <xf numFmtId="0" fontId="17" fillId="7" borderId="26" xfId="0" applyFont="1" applyFill="1" applyBorder="1" applyAlignment="1">
      <alignment horizontal="center" vertical="center" wrapText="1" readingOrder="1"/>
    </xf>
    <xf numFmtId="0" fontId="17" fillId="7" borderId="27" xfId="0" applyFont="1" applyFill="1" applyBorder="1" applyAlignment="1">
      <alignment horizontal="center" vertical="center" wrapText="1" readingOrder="1"/>
    </xf>
    <xf numFmtId="39" fontId="12" fillId="0" borderId="28" xfId="1" applyNumberFormat="1" applyFont="1" applyFill="1" applyBorder="1" applyAlignment="1" applyProtection="1">
      <alignment horizontal="center" vertical="center" wrapText="1" readingOrder="1"/>
      <protection locked="0"/>
    </xf>
    <xf numFmtId="39" fontId="12" fillId="0" borderId="29" xfId="1" applyNumberFormat="1" applyFont="1" applyFill="1" applyBorder="1" applyAlignment="1" applyProtection="1">
      <alignment horizontal="center" vertical="center" wrapText="1" readingOrder="1"/>
      <protection locked="0"/>
    </xf>
    <xf numFmtId="39" fontId="12" fillId="0" borderId="25" xfId="1" applyNumberFormat="1" applyFont="1" applyFill="1" applyBorder="1" applyAlignment="1" applyProtection="1">
      <alignment horizontal="center" vertical="center" wrapText="1" readingOrder="1"/>
      <protection locked="0"/>
    </xf>
    <xf numFmtId="39" fontId="12" fillId="0" borderId="26" xfId="1" applyNumberFormat="1" applyFont="1" applyFill="1" applyBorder="1" applyAlignment="1" applyProtection="1">
      <alignment horizontal="center" vertical="center" wrapText="1" readingOrder="1"/>
      <protection locked="0"/>
    </xf>
    <xf numFmtId="39" fontId="12" fillId="0" borderId="24" xfId="1" applyNumberFormat="1" applyFont="1" applyFill="1" applyBorder="1" applyAlignment="1" applyProtection="1">
      <alignment horizontal="center" vertical="center" wrapText="1" readingOrder="1"/>
      <protection locked="0"/>
    </xf>
    <xf numFmtId="39" fontId="12" fillId="0" borderId="25" xfId="1" applyNumberFormat="1" applyFont="1" applyFill="1" applyBorder="1" applyAlignment="1" applyProtection="1">
      <alignment horizontal="center" vertical="center" readingOrder="1"/>
      <protection locked="0"/>
    </xf>
    <xf numFmtId="39" fontId="12" fillId="0" borderId="26" xfId="1" applyNumberFormat="1" applyFont="1" applyFill="1" applyBorder="1" applyAlignment="1" applyProtection="1">
      <alignment horizontal="center" vertical="center" readingOrder="1"/>
      <protection locked="0"/>
    </xf>
    <xf numFmtId="39" fontId="12" fillId="0" borderId="24" xfId="1" applyNumberFormat="1" applyFont="1" applyFill="1" applyBorder="1" applyAlignment="1" applyProtection="1">
      <alignment horizontal="center" vertical="center" readingOrder="1"/>
      <protection locked="0"/>
    </xf>
    <xf numFmtId="10" fontId="12" fillId="8" borderId="29" xfId="2" applyNumberFormat="1" applyFont="1" applyFill="1" applyBorder="1" applyAlignment="1" applyProtection="1">
      <alignment horizontal="center" vertical="center" wrapText="1" readingOrder="1"/>
    </xf>
    <xf numFmtId="10" fontId="12" fillId="8" borderId="30" xfId="2" applyNumberFormat="1" applyFont="1" applyFill="1" applyBorder="1" applyAlignment="1" applyProtection="1">
      <alignment horizontal="center" vertical="center" wrapText="1" readingOrder="1"/>
    </xf>
    <xf numFmtId="0" fontId="0" fillId="0" borderId="17" xfId="0" applyBorder="1"/>
    <xf numFmtId="0" fontId="17" fillId="9" borderId="29" xfId="0" applyFont="1" applyFill="1" applyBorder="1" applyAlignment="1">
      <alignment horizontal="center" vertical="center" wrapText="1" readingOrder="1"/>
    </xf>
    <xf numFmtId="0" fontId="12" fillId="7" borderId="29" xfId="0" applyFont="1" applyFill="1" applyBorder="1" applyAlignment="1">
      <alignment vertical="top" wrapText="1"/>
    </xf>
    <xf numFmtId="0" fontId="18" fillId="9" borderId="29" xfId="0" applyFont="1" applyFill="1" applyBorder="1" applyAlignment="1">
      <alignment horizontal="center" vertical="center" wrapText="1" readingOrder="1"/>
    </xf>
    <xf numFmtId="0" fontId="12" fillId="7" borderId="30" xfId="0" applyFont="1" applyFill="1" applyBorder="1" applyAlignment="1">
      <alignment vertical="top" wrapText="1"/>
    </xf>
    <xf numFmtId="0" fontId="19" fillId="9" borderId="31" xfId="0" applyFont="1" applyFill="1" applyBorder="1" applyAlignment="1">
      <alignment horizontal="center" vertical="center" wrapText="1" readingOrder="1"/>
    </xf>
    <xf numFmtId="0" fontId="19" fillId="9" borderId="32" xfId="0" applyFont="1" applyFill="1" applyBorder="1" applyAlignment="1">
      <alignment horizontal="center" vertical="center" wrapText="1" readingOrder="1"/>
    </xf>
    <xf numFmtId="0" fontId="19" fillId="9" borderId="33" xfId="0" applyFont="1" applyFill="1" applyBorder="1" applyAlignment="1">
      <alignment horizontal="center" vertical="center" wrapText="1" readingOrder="1"/>
    </xf>
    <xf numFmtId="0" fontId="19" fillId="9" borderId="32" xfId="0" applyNumberFormat="1" applyFont="1" applyFill="1" applyBorder="1" applyAlignment="1" applyProtection="1">
      <alignment horizontal="center" vertical="center" wrapText="1" readingOrder="1"/>
    </xf>
    <xf numFmtId="0" fontId="20" fillId="0" borderId="24" xfId="0" applyFont="1" applyFill="1" applyBorder="1" applyAlignment="1" applyProtection="1">
      <alignment vertical="top" wrapText="1"/>
      <protection locked="0"/>
    </xf>
    <xf numFmtId="0" fontId="20" fillId="0" borderId="29" xfId="0" applyFont="1" applyFill="1" applyBorder="1" applyAlignment="1" applyProtection="1">
      <alignment vertical="top" wrapText="1"/>
      <protection locked="0"/>
    </xf>
    <xf numFmtId="165" fontId="20" fillId="0" borderId="29" xfId="0" applyNumberFormat="1" applyFont="1" applyFill="1" applyBorder="1" applyAlignment="1" applyProtection="1">
      <alignment horizontal="center" vertical="center" wrapText="1" readingOrder="1"/>
      <protection locked="0"/>
    </xf>
    <xf numFmtId="166" fontId="20" fillId="0" borderId="29" xfId="0" applyNumberFormat="1" applyFont="1" applyFill="1" applyBorder="1" applyAlignment="1" applyProtection="1">
      <alignment horizontal="center" vertical="center" wrapText="1" readingOrder="1"/>
      <protection locked="0"/>
    </xf>
    <xf numFmtId="165" fontId="20" fillId="0" borderId="29" xfId="0" applyNumberFormat="1" applyFont="1" applyFill="1" applyBorder="1" applyAlignment="1" applyProtection="1">
      <alignment horizontal="center" vertical="center" wrapText="1"/>
      <protection locked="0"/>
    </xf>
    <xf numFmtId="10" fontId="20" fillId="8" borderId="29" xfId="2" applyNumberFormat="1" applyFont="1" applyFill="1" applyBorder="1" applyAlignment="1" applyProtection="1">
      <alignment horizontal="center" vertical="center" wrapText="1" readingOrder="1"/>
    </xf>
    <xf numFmtId="167" fontId="20" fillId="8" borderId="25" xfId="0" applyNumberFormat="1" applyFont="1" applyFill="1" applyBorder="1" applyAlignment="1" applyProtection="1">
      <alignment horizontal="center" vertical="center" wrapText="1" readingOrder="1"/>
    </xf>
    <xf numFmtId="0" fontId="20" fillId="0" borderId="0" xfId="0" applyNumberFormat="1" applyFont="1" applyFill="1" applyAlignment="1" applyProtection="1">
      <alignment horizontal="center" vertical="center" wrapText="1" readingOrder="1"/>
      <protection locked="0"/>
    </xf>
    <xf numFmtId="0" fontId="20" fillId="0" borderId="24" xfId="0" applyNumberFormat="1" applyFont="1" applyFill="1" applyBorder="1" applyAlignment="1" applyProtection="1">
      <alignment vertical="top" wrapText="1"/>
      <protection locked="0"/>
    </xf>
    <xf numFmtId="0" fontId="20" fillId="0" borderId="29" xfId="0" applyNumberFormat="1" applyFont="1" applyFill="1" applyBorder="1" applyAlignment="1" applyProtection="1">
      <alignment vertical="top" wrapText="1"/>
      <protection locked="0"/>
    </xf>
    <xf numFmtId="165" fontId="20" fillId="0" borderId="29" xfId="0" applyNumberFormat="1" applyFont="1" applyBorder="1" applyAlignment="1" applyProtection="1">
      <alignment horizontal="center" vertical="center" wrapText="1" readingOrder="1"/>
      <protection locked="0"/>
    </xf>
    <xf numFmtId="166" fontId="20" fillId="0" borderId="29" xfId="0" applyNumberFormat="1" applyFont="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4" fontId="0" fillId="0" borderId="0" xfId="0" applyNumberFormat="1"/>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11" fillId="0" borderId="34"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23" fillId="0" borderId="0" xfId="0" applyFont="1" applyAlignment="1">
      <alignment horizontal="left" vertical="center" wrapText="1"/>
    </xf>
  </cellXfs>
  <cellStyles count="3">
    <cellStyle name="Millares" xfId="1" builtinId="3"/>
    <cellStyle name="Normal" xfId="0" builtinId="0"/>
    <cellStyle name="Porcentaje" xfId="2" builtinId="5"/>
  </cellStyles>
  <dxfs count="17">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bottom style="thin">
          <color rgb="FFA6A6A6"/>
        </bottom>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1437247</xdr:colOff>
      <xdr:row>2</xdr:row>
      <xdr:rowOff>227906</xdr:rowOff>
    </xdr:to>
    <xdr:pic>
      <xdr:nvPicPr>
        <xdr:cNvPr id="2" name="Imagen 1"/>
        <xdr:cNvPicPr>
          <a:picLocks noChangeAspect="1"/>
        </xdr:cNvPicPr>
      </xdr:nvPicPr>
      <xdr:blipFill>
        <a:blip xmlns:r="http://schemas.openxmlformats.org/officeDocument/2006/relationships" r:embed="rId1"/>
        <a:stretch>
          <a:fillRect/>
        </a:stretch>
      </xdr:blipFill>
      <xdr:spPr>
        <a:xfrm>
          <a:off x="114300" y="0"/>
          <a:ext cx="1322947" cy="7803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semestral-de-Metas-Fisicas_28-marzo-2019%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334" displayName="Tabla1334" ref="A28:L31" totalsRowShown="0" headerRowDxfId="16" dataDxfId="15" headerRowBorderDxfId="13" tableBorderDxfId="14" totalsRowBorderDxfId="12">
  <tableColumns count="12">
    <tableColumn id="1" name="Producto" dataDxfId="11"/>
    <tableColumn id="2" name="Indicador" dataDxfId="10"/>
    <tableColumn id="3" name="Física_x000a_(A)" dataDxfId="9"/>
    <tableColumn id="4" name="Financiera_x000a_(B)" dataDxfId="8"/>
    <tableColumn id="9" name="Física_x000a_(C)" dataDxfId="7"/>
    <tableColumn id="10" name="Financiera_x000a_(D)" dataDxfId="6"/>
    <tableColumn id="5" name="Física _x000a_(E)" dataDxfId="5"/>
    <tableColumn id="6" name="Financiera _x000a_ (F)" dataDxfId="4"/>
    <tableColumn id="7" name="Física _x000a_(%)_x000a_ G=E/C" dataDxfId="3" dataCellStyle="Porcentaje">
      <calculatedColumnFormula>Tabla1334[[#This Row],[Física 
(E)]]/Tabla1334[[#This Row],[Física
(C)]]</calculatedColumnFormula>
    </tableColumn>
    <tableColumn id="8" name="Financiero _x000a_(%) _x000a_H=F/D" dataDxfId="2">
      <calculatedColumnFormula>Tabla1334[[#This Row],[Financiera 
 (F)]]/Tabla1334[[#This Row],[Financiera
(D)]]</calculatedColumnFormula>
    </tableColumn>
    <tableColumn id="11" name="Columna1" dataDxfId="1"/>
    <tableColumn id="24" name="Columna2"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abSelected="1" view="pageBreakPreview" zoomScaleNormal="120" zoomScaleSheetLayoutView="100" workbookViewId="0">
      <selection activeCell="B8" sqref="B8:J8"/>
    </sheetView>
  </sheetViews>
  <sheetFormatPr baseColWidth="10" defaultRowHeight="15" x14ac:dyDescent="0.25"/>
  <cols>
    <col min="1" max="1" width="23" style="39" customWidth="1"/>
    <col min="2" max="2" width="13.7109375" style="39" customWidth="1"/>
    <col min="3" max="10" width="12.7109375" style="39" customWidth="1"/>
    <col min="11" max="11" width="12.7109375" style="39" bestFit="1" customWidth="1"/>
  </cols>
  <sheetData>
    <row r="1" spans="1:11" ht="21.75" thickBot="1" x14ac:dyDescent="0.3">
      <c r="A1" s="1"/>
      <c r="B1" s="2" t="s">
        <v>80</v>
      </c>
      <c r="C1" s="3"/>
      <c r="D1" s="3"/>
      <c r="E1" s="3"/>
      <c r="F1" s="3"/>
      <c r="G1" s="3"/>
      <c r="H1" s="3"/>
      <c r="I1" s="3"/>
      <c r="J1" s="4"/>
      <c r="K1" s="5"/>
    </row>
    <row r="2" spans="1:11" ht="21.75" thickBot="1" x14ac:dyDescent="0.3">
      <c r="A2" s="6"/>
      <c r="B2" s="7" t="s">
        <v>0</v>
      </c>
      <c r="C2" s="8"/>
      <c r="D2" s="7" t="s">
        <v>1</v>
      </c>
      <c r="E2" s="9"/>
      <c r="F2" s="9"/>
      <c r="G2" s="8"/>
      <c r="H2" s="10"/>
      <c r="I2" s="11" t="s">
        <v>2</v>
      </c>
      <c r="J2" s="12" t="s">
        <v>3</v>
      </c>
      <c r="K2" s="5"/>
    </row>
    <row r="3" spans="1:11" ht="21.75" thickBot="1" x14ac:dyDescent="0.3">
      <c r="A3" s="13"/>
      <c r="B3" s="14" t="s">
        <v>4</v>
      </c>
      <c r="C3" s="15"/>
      <c r="D3" s="14"/>
      <c r="E3" s="15"/>
      <c r="F3" s="15"/>
      <c r="G3" s="15"/>
      <c r="H3" s="16"/>
      <c r="I3" s="17"/>
      <c r="J3" s="18"/>
      <c r="K3" s="5"/>
    </row>
    <row r="4" spans="1:11" x14ac:dyDescent="0.25">
      <c r="A4" s="19"/>
      <c r="B4" s="20"/>
      <c r="C4" s="20"/>
      <c r="D4" s="21"/>
      <c r="E4" s="21"/>
      <c r="F4" s="21"/>
      <c r="G4" s="21"/>
      <c r="H4" s="21"/>
      <c r="I4" s="20"/>
      <c r="J4" s="22"/>
      <c r="K4" s="5"/>
    </row>
    <row r="5" spans="1:11" ht="3" customHeight="1" x14ac:dyDescent="0.25">
      <c r="A5" s="23"/>
      <c r="B5" s="24"/>
      <c r="C5" s="24"/>
      <c r="D5" s="24"/>
      <c r="E5" s="24"/>
      <c r="F5" s="24"/>
      <c r="G5" s="24"/>
      <c r="H5" s="24"/>
      <c r="I5" s="24"/>
      <c r="J5" s="25"/>
      <c r="K5" s="5"/>
    </row>
    <row r="6" spans="1:11" ht="15.75" x14ac:dyDescent="0.25">
      <c r="A6" s="26" t="s">
        <v>5</v>
      </c>
      <c r="B6" s="27"/>
      <c r="C6" s="27"/>
      <c r="D6" s="27"/>
      <c r="E6" s="27"/>
      <c r="F6" s="27"/>
      <c r="G6" s="27"/>
      <c r="H6" s="27"/>
      <c r="I6" s="27"/>
      <c r="J6" s="28"/>
      <c r="K6" s="5"/>
    </row>
    <row r="7" spans="1:11" ht="15.75" x14ac:dyDescent="0.25">
      <c r="A7" s="29" t="s">
        <v>6</v>
      </c>
      <c r="B7" s="30"/>
      <c r="C7" s="30"/>
      <c r="D7" s="30"/>
      <c r="E7" s="30"/>
      <c r="F7" s="30"/>
      <c r="G7" s="30"/>
      <c r="H7" s="30"/>
      <c r="I7" s="30"/>
      <c r="J7" s="31"/>
      <c r="K7" s="5"/>
    </row>
    <row r="8" spans="1:11" x14ac:dyDescent="0.25">
      <c r="A8" s="32" t="s">
        <v>7</v>
      </c>
      <c r="B8" s="33" t="s">
        <v>8</v>
      </c>
      <c r="C8" s="34"/>
      <c r="D8" s="34"/>
      <c r="E8" s="34"/>
      <c r="F8" s="34"/>
      <c r="G8" s="34"/>
      <c r="H8" s="34"/>
      <c r="I8" s="34"/>
      <c r="J8" s="35"/>
      <c r="K8" s="5"/>
    </row>
    <row r="9" spans="1:11" ht="15" customHeight="1" x14ac:dyDescent="0.25">
      <c r="A9" s="36" t="s">
        <v>9</v>
      </c>
      <c r="B9" s="33" t="s">
        <v>10</v>
      </c>
      <c r="C9" s="34"/>
      <c r="D9" s="34"/>
      <c r="E9" s="34"/>
      <c r="F9" s="34"/>
      <c r="G9" s="34"/>
      <c r="H9" s="34"/>
      <c r="I9" s="34"/>
      <c r="J9" s="35"/>
      <c r="K9" s="5"/>
    </row>
    <row r="10" spans="1:11" x14ac:dyDescent="0.25">
      <c r="A10" s="36" t="s">
        <v>11</v>
      </c>
      <c r="B10" s="33" t="s">
        <v>12</v>
      </c>
      <c r="C10" s="34"/>
      <c r="D10" s="34"/>
      <c r="E10" s="34"/>
      <c r="F10" s="34"/>
      <c r="G10" s="34"/>
      <c r="H10" s="34"/>
      <c r="I10" s="34"/>
      <c r="J10" s="35"/>
      <c r="K10" s="5"/>
    </row>
    <row r="11" spans="1:11" ht="31.5" customHeight="1" x14ac:dyDescent="0.25">
      <c r="A11" s="32" t="s">
        <v>13</v>
      </c>
      <c r="B11" s="37" t="s">
        <v>14</v>
      </c>
      <c r="C11" s="37"/>
      <c r="D11" s="37"/>
      <c r="E11" s="37"/>
      <c r="F11" s="37"/>
      <c r="G11" s="37"/>
      <c r="H11" s="37"/>
      <c r="I11" s="37"/>
      <c r="J11" s="38"/>
    </row>
    <row r="12" spans="1:11" ht="27.75" customHeight="1" x14ac:dyDescent="0.25">
      <c r="A12" s="32" t="s">
        <v>15</v>
      </c>
      <c r="B12" s="37" t="s">
        <v>16</v>
      </c>
      <c r="C12" s="37"/>
      <c r="D12" s="37"/>
      <c r="E12" s="37"/>
      <c r="F12" s="37"/>
      <c r="G12" s="37"/>
      <c r="H12" s="37"/>
      <c r="I12" s="37"/>
      <c r="J12" s="38"/>
    </row>
    <row r="13" spans="1:11" ht="15.75" x14ac:dyDescent="0.25">
      <c r="A13" s="26" t="s">
        <v>17</v>
      </c>
      <c r="B13" s="27"/>
      <c r="C13" s="27"/>
      <c r="D13" s="27"/>
      <c r="E13" s="27"/>
      <c r="F13" s="27"/>
      <c r="G13" s="27"/>
      <c r="H13" s="27"/>
      <c r="I13" s="27"/>
      <c r="J13" s="28"/>
    </row>
    <row r="14" spans="1:11" ht="25.5" customHeight="1" x14ac:dyDescent="0.25">
      <c r="A14" s="32" t="s">
        <v>18</v>
      </c>
      <c r="B14" s="40" t="e">
        <f ca="1">_xlfn.NUMBERVALUE(LEFT($B$16,1))</f>
        <v>#NAME?</v>
      </c>
      <c r="C14" s="41" t="str">
        <f ca="1">IFERROR(VLOOKUP(B14,'[1]Validacion datos'!A2:B5,2,FALSE),"")</f>
        <v/>
      </c>
      <c r="D14" s="41"/>
      <c r="E14" s="41"/>
      <c r="F14" s="41"/>
      <c r="G14" s="41"/>
      <c r="H14" s="41"/>
      <c r="I14" s="41"/>
      <c r="J14" s="41"/>
    </row>
    <row r="15" spans="1:11" ht="26.25" customHeight="1" x14ac:dyDescent="0.25">
      <c r="A15" s="32" t="s">
        <v>19</v>
      </c>
      <c r="B15" s="42" t="e">
        <f ca="1">_xlfn.NUMBERVALUE(LEFT(B16,3))</f>
        <v>#NAME?</v>
      </c>
      <c r="C15" s="41" t="str">
        <f ca="1">IFERROR(VLOOKUP(B15,'[2]Validacion datos'!A8:B26,2,FALSE),"")</f>
        <v/>
      </c>
      <c r="D15" s="41"/>
      <c r="E15" s="41"/>
      <c r="F15" s="41"/>
      <c r="G15" s="41"/>
      <c r="H15" s="41"/>
      <c r="I15" s="41"/>
      <c r="J15" s="41"/>
    </row>
    <row r="16" spans="1:11" ht="27" customHeight="1" x14ac:dyDescent="0.25">
      <c r="A16" s="32" t="s">
        <v>20</v>
      </c>
      <c r="B16" s="43" t="s">
        <v>21</v>
      </c>
      <c r="C16" s="44" t="str">
        <f>IFERROR(VLOOKUP(B16,'[2]Validacion datos'!D8:E64,2,FALSE),"")</f>
        <v>Elevar la productividad, competitividad y sostenibilidad ambiental y financiera de las cadenas agroproductivas, a fin de contribuir a la seguridad alimentaria, aprovechar el potencial exportador y generar empleo e ingresos para la población rural</v>
      </c>
      <c r="D16" s="44"/>
      <c r="E16" s="44"/>
      <c r="F16" s="44"/>
      <c r="G16" s="44"/>
      <c r="H16" s="44"/>
      <c r="I16" s="44"/>
      <c r="J16" s="44"/>
    </row>
    <row r="17" spans="1:14" ht="15.75" x14ac:dyDescent="0.25">
      <c r="A17" s="26" t="s">
        <v>22</v>
      </c>
      <c r="B17" s="27"/>
      <c r="C17" s="27"/>
      <c r="D17" s="27"/>
      <c r="E17" s="27"/>
      <c r="F17" s="27"/>
      <c r="G17" s="27"/>
      <c r="H17" s="27"/>
      <c r="I17" s="27"/>
      <c r="J17" s="28"/>
    </row>
    <row r="18" spans="1:14" ht="29.25" customHeight="1" x14ac:dyDescent="0.25">
      <c r="A18" s="32" t="s">
        <v>23</v>
      </c>
      <c r="B18" s="37" t="s">
        <v>24</v>
      </c>
      <c r="C18" s="37"/>
      <c r="D18" s="37"/>
      <c r="E18" s="37"/>
      <c r="F18" s="37"/>
      <c r="G18" s="37"/>
      <c r="H18" s="37"/>
      <c r="I18" s="37"/>
      <c r="J18" s="38"/>
    </row>
    <row r="19" spans="1:14" ht="33" customHeight="1" x14ac:dyDescent="0.25">
      <c r="A19" s="45" t="s">
        <v>25</v>
      </c>
      <c r="B19" s="37" t="s">
        <v>26</v>
      </c>
      <c r="C19" s="37"/>
      <c r="D19" s="37"/>
      <c r="E19" s="37"/>
      <c r="F19" s="37"/>
      <c r="G19" s="37"/>
      <c r="H19" s="37"/>
      <c r="I19" s="37"/>
      <c r="J19" s="38"/>
    </row>
    <row r="20" spans="1:14" ht="34.5" customHeight="1" x14ac:dyDescent="0.25">
      <c r="A20" s="45" t="s">
        <v>27</v>
      </c>
      <c r="B20" s="37" t="s">
        <v>28</v>
      </c>
      <c r="C20" s="37"/>
      <c r="D20" s="37"/>
      <c r="E20" s="37"/>
      <c r="F20" s="37"/>
      <c r="G20" s="37"/>
      <c r="H20" s="37"/>
      <c r="I20" s="37"/>
      <c r="J20" s="38"/>
      <c r="K20" s="46"/>
    </row>
    <row r="21" spans="1:14" ht="59.25" customHeight="1" x14ac:dyDescent="0.25">
      <c r="A21" s="45" t="s">
        <v>29</v>
      </c>
      <c r="B21" s="37" t="s">
        <v>30</v>
      </c>
      <c r="C21" s="37"/>
      <c r="D21" s="37"/>
      <c r="E21" s="37"/>
      <c r="F21" s="37"/>
      <c r="G21" s="37"/>
      <c r="H21" s="37"/>
      <c r="I21" s="37"/>
      <c r="J21" s="38"/>
      <c r="K21" s="5"/>
    </row>
    <row r="22" spans="1:14" ht="15.75" x14ac:dyDescent="0.25">
      <c r="A22" s="26" t="s">
        <v>31</v>
      </c>
      <c r="B22" s="27"/>
      <c r="C22" s="27"/>
      <c r="D22" s="27"/>
      <c r="E22" s="27"/>
      <c r="F22" s="27"/>
      <c r="G22" s="27"/>
      <c r="H22" s="27"/>
      <c r="I22" s="27"/>
      <c r="J22" s="28"/>
    </row>
    <row r="23" spans="1:14" ht="15.75" x14ac:dyDescent="0.25">
      <c r="A23" s="29" t="s">
        <v>32</v>
      </c>
      <c r="B23" s="30"/>
      <c r="C23" s="30"/>
      <c r="D23" s="30"/>
      <c r="E23" s="30"/>
      <c r="F23" s="30"/>
      <c r="G23" s="30"/>
      <c r="H23" s="30"/>
      <c r="I23" s="30"/>
      <c r="J23" s="31"/>
      <c r="K23" s="5"/>
    </row>
    <row r="24" spans="1:14" ht="15" customHeight="1" x14ac:dyDescent="0.25">
      <c r="A24" s="47" t="s">
        <v>33</v>
      </c>
      <c r="B24" s="48"/>
      <c r="C24" s="49" t="s">
        <v>34</v>
      </c>
      <c r="D24" s="50"/>
      <c r="E24" s="50"/>
      <c r="F24" s="50" t="s">
        <v>35</v>
      </c>
      <c r="G24" s="50"/>
      <c r="H24" s="48"/>
      <c r="I24" s="49" t="s">
        <v>36</v>
      </c>
      <c r="J24" s="51"/>
    </row>
    <row r="25" spans="1:14" x14ac:dyDescent="0.25">
      <c r="A25" s="52">
        <v>346967148</v>
      </c>
      <c r="B25" s="53"/>
      <c r="C25" s="54">
        <v>412422241.76999998</v>
      </c>
      <c r="D25" s="55"/>
      <c r="E25" s="56"/>
      <c r="F25" s="57">
        <v>69290512.219999999</v>
      </c>
      <c r="G25" s="58"/>
      <c r="H25" s="59"/>
      <c r="I25" s="60">
        <f>IF(A25&gt;0,F25/C25,0)</f>
        <v>0.16800866976190387</v>
      </c>
      <c r="J25" s="61"/>
    </row>
    <row r="26" spans="1:14" ht="15.75" x14ac:dyDescent="0.25">
      <c r="A26" s="29" t="s">
        <v>37</v>
      </c>
      <c r="B26" s="30"/>
      <c r="C26" s="30"/>
      <c r="D26" s="30"/>
      <c r="E26" s="30"/>
      <c r="F26" s="30"/>
      <c r="G26" s="30"/>
      <c r="H26" s="30"/>
      <c r="I26" s="30"/>
      <c r="J26" s="31"/>
      <c r="K26" s="5"/>
    </row>
    <row r="27" spans="1:14" x14ac:dyDescent="0.25">
      <c r="A27" s="62"/>
      <c r="B27"/>
      <c r="C27" s="63" t="s">
        <v>38</v>
      </c>
      <c r="D27" s="64"/>
      <c r="E27" s="65" t="s">
        <v>39</v>
      </c>
      <c r="F27" s="64"/>
      <c r="G27" s="65" t="s">
        <v>40</v>
      </c>
      <c r="H27" s="65"/>
      <c r="I27" s="65" t="s">
        <v>41</v>
      </c>
      <c r="J27" s="66"/>
    </row>
    <row r="28" spans="1:14" ht="38.25" x14ac:dyDescent="0.25">
      <c r="A28" s="67" t="s">
        <v>42</v>
      </c>
      <c r="B28" s="68" t="s">
        <v>43</v>
      </c>
      <c r="C28" s="68" t="s">
        <v>44</v>
      </c>
      <c r="D28" s="68" t="s">
        <v>45</v>
      </c>
      <c r="E28" s="68" t="s">
        <v>46</v>
      </c>
      <c r="F28" s="68" t="s">
        <v>47</v>
      </c>
      <c r="G28" s="68" t="s">
        <v>48</v>
      </c>
      <c r="H28" s="68" t="s">
        <v>49</v>
      </c>
      <c r="I28" s="68" t="s">
        <v>50</v>
      </c>
      <c r="J28" s="69" t="s">
        <v>51</v>
      </c>
      <c r="K28" s="70" t="s">
        <v>52</v>
      </c>
      <c r="L28" s="70" t="s">
        <v>53</v>
      </c>
    </row>
    <row r="29" spans="1:14" ht="36" x14ac:dyDescent="0.25">
      <c r="A29" s="71" t="s">
        <v>54</v>
      </c>
      <c r="B29" s="72" t="s">
        <v>55</v>
      </c>
      <c r="C29" s="73">
        <v>31</v>
      </c>
      <c r="D29" s="73">
        <v>147684250</v>
      </c>
      <c r="E29" s="73">
        <v>6</v>
      </c>
      <c r="F29" s="74">
        <v>38456500</v>
      </c>
      <c r="G29" s="75">
        <v>3</v>
      </c>
      <c r="H29" s="74">
        <v>33140721.539999999</v>
      </c>
      <c r="I29" s="76">
        <f>Tabla1334[[#This Row],[Física 
(E)]]/Tabla1334[[#This Row],[Física
(C)]]</f>
        <v>0.5</v>
      </c>
      <c r="J29" s="77">
        <f>Tabla1334[[#This Row],[Financiera 
 (F)]]/Tabla1334[[#This Row],[Financiera
(D)]]</f>
        <v>0.86177165212642859</v>
      </c>
      <c r="K29" s="78"/>
      <c r="L29" s="78"/>
    </row>
    <row r="30" spans="1:14" ht="36" x14ac:dyDescent="0.25">
      <c r="A30" s="79" t="s">
        <v>56</v>
      </c>
      <c r="B30" s="80" t="s">
        <v>57</v>
      </c>
      <c r="C30" s="73">
        <v>32</v>
      </c>
      <c r="D30" s="74">
        <v>51999535</v>
      </c>
      <c r="E30" s="81">
        <v>5</v>
      </c>
      <c r="F30" s="82">
        <v>12850300</v>
      </c>
      <c r="G30" s="75">
        <v>2</v>
      </c>
      <c r="H30" s="74">
        <v>10829503.68</v>
      </c>
      <c r="I30" s="76">
        <f>Tabla1334[[#This Row],[Física 
(E)]]/Tabla1334[[#This Row],[Física
(C)]]</f>
        <v>0.4</v>
      </c>
      <c r="J30" s="77">
        <f>Tabla1334[[#This Row],[Financiera 
 (F)]]/Tabla1334[[#This Row],[Financiera
(D)]]</f>
        <v>0.84274325735585942</v>
      </c>
      <c r="K30" s="78"/>
      <c r="L30" s="78"/>
      <c r="N30" t="s">
        <v>58</v>
      </c>
    </row>
    <row r="31" spans="1:14" ht="60" x14ac:dyDescent="0.25">
      <c r="A31" s="79" t="s">
        <v>59</v>
      </c>
      <c r="B31" s="80" t="s">
        <v>60</v>
      </c>
      <c r="C31" s="73">
        <v>2183</v>
      </c>
      <c r="D31" s="74">
        <v>7458881</v>
      </c>
      <c r="E31" s="81">
        <v>503</v>
      </c>
      <c r="F31" s="82">
        <v>1898801</v>
      </c>
      <c r="G31" s="75">
        <v>324</v>
      </c>
      <c r="H31" s="74">
        <v>1491795.06</v>
      </c>
      <c r="I31" s="76">
        <f>Tabla1334[[#This Row],[Física 
(E)]]/Tabla1334[[#This Row],[Física
(C)]]</f>
        <v>0.64413518886679921</v>
      </c>
      <c r="J31" s="77">
        <f>Tabla1334[[#This Row],[Financiera 
 (F)]]/Tabla1334[[#This Row],[Financiera
(D)]]</f>
        <v>0.78565108191959032</v>
      </c>
      <c r="K31" s="78"/>
      <c r="L31" s="78"/>
    </row>
    <row r="32" spans="1:14" ht="15.75" x14ac:dyDescent="0.25">
      <c r="A32" s="26" t="s">
        <v>61</v>
      </c>
      <c r="B32" s="27"/>
      <c r="C32" s="27"/>
      <c r="D32" s="27"/>
      <c r="E32" s="27"/>
      <c r="F32" s="27"/>
      <c r="G32" s="27"/>
      <c r="H32" s="27"/>
      <c r="I32" s="27"/>
      <c r="J32" s="28"/>
    </row>
    <row r="33" spans="1:11" ht="15.75" x14ac:dyDescent="0.25">
      <c r="A33" s="29" t="s">
        <v>62</v>
      </c>
      <c r="B33" s="30"/>
      <c r="C33" s="30"/>
      <c r="D33" s="30"/>
      <c r="E33" s="30"/>
      <c r="F33" s="30"/>
      <c r="G33" s="30"/>
      <c r="H33" s="30"/>
      <c r="I33" s="30"/>
      <c r="J33" s="31"/>
    </row>
    <row r="34" spans="1:11" ht="15" customHeight="1" x14ac:dyDescent="0.25">
      <c r="A34" s="83" t="s">
        <v>63</v>
      </c>
      <c r="B34" s="37" t="s">
        <v>54</v>
      </c>
      <c r="C34" s="37"/>
      <c r="D34" s="37"/>
      <c r="E34" s="37"/>
      <c r="F34" s="37"/>
      <c r="G34" s="37"/>
      <c r="H34" s="37"/>
      <c r="I34" s="37"/>
      <c r="J34" s="38"/>
    </row>
    <row r="35" spans="1:11" ht="58.5" customHeight="1" x14ac:dyDescent="0.25">
      <c r="A35" s="83" t="s">
        <v>64</v>
      </c>
      <c r="B35" s="37" t="s">
        <v>65</v>
      </c>
      <c r="C35" s="37"/>
      <c r="D35" s="37"/>
      <c r="E35" s="37"/>
      <c r="F35" s="37"/>
      <c r="G35" s="37"/>
      <c r="H35" s="37"/>
      <c r="I35" s="37"/>
      <c r="J35" s="38"/>
      <c r="K35" s="84">
        <v>69290512.219999999</v>
      </c>
    </row>
    <row r="36" spans="1:11" ht="98.25" customHeight="1" x14ac:dyDescent="0.25">
      <c r="A36" s="83" t="s">
        <v>66</v>
      </c>
      <c r="B36" s="37" t="s">
        <v>67</v>
      </c>
      <c r="C36" s="37"/>
      <c r="D36" s="37"/>
      <c r="E36" s="37"/>
      <c r="F36" s="37"/>
      <c r="G36" s="37"/>
      <c r="H36" s="37"/>
      <c r="I36" s="37"/>
      <c r="J36" s="38"/>
    </row>
    <row r="37" spans="1:11" ht="64.5" customHeight="1" x14ac:dyDescent="0.25">
      <c r="A37" s="83" t="s">
        <v>68</v>
      </c>
      <c r="B37" s="85" t="s">
        <v>69</v>
      </c>
      <c r="C37" s="85"/>
      <c r="D37" s="85"/>
      <c r="E37" s="85"/>
      <c r="F37" s="85"/>
      <c r="G37" s="85"/>
      <c r="H37" s="85"/>
      <c r="I37" s="85"/>
      <c r="J37" s="86"/>
    </row>
    <row r="39" spans="1:11" ht="15" customHeight="1" x14ac:dyDescent="0.25">
      <c r="A39" s="83" t="s">
        <v>63</v>
      </c>
      <c r="B39" s="37" t="s">
        <v>56</v>
      </c>
      <c r="C39" s="37"/>
      <c r="D39" s="37"/>
      <c r="E39" s="37"/>
      <c r="F39" s="37"/>
      <c r="G39" s="37"/>
      <c r="H39" s="37"/>
      <c r="I39" s="37"/>
      <c r="J39" s="38"/>
    </row>
    <row r="40" spans="1:11" ht="50.25" customHeight="1" x14ac:dyDescent="0.25">
      <c r="A40" s="83" t="s">
        <v>64</v>
      </c>
      <c r="B40" s="37" t="s">
        <v>70</v>
      </c>
      <c r="C40" s="37"/>
      <c r="D40" s="37"/>
      <c r="E40" s="37"/>
      <c r="F40" s="37"/>
      <c r="G40" s="37"/>
      <c r="H40" s="37"/>
      <c r="I40" s="37"/>
      <c r="J40" s="38"/>
    </row>
    <row r="41" spans="1:11" ht="102.75" customHeight="1" x14ac:dyDescent="0.25">
      <c r="A41" s="83" t="s">
        <v>66</v>
      </c>
      <c r="B41" s="85" t="s">
        <v>71</v>
      </c>
      <c r="C41" s="85"/>
      <c r="D41" s="85"/>
      <c r="E41" s="85"/>
      <c r="F41" s="85"/>
      <c r="G41" s="85"/>
      <c r="H41" s="85"/>
      <c r="I41" s="85"/>
      <c r="J41" s="86"/>
    </row>
    <row r="42" spans="1:11" ht="75" customHeight="1" x14ac:dyDescent="0.25">
      <c r="A42" s="83" t="s">
        <v>68</v>
      </c>
      <c r="B42" s="85" t="s">
        <v>72</v>
      </c>
      <c r="C42" s="85"/>
      <c r="D42" s="85"/>
      <c r="E42" s="85"/>
      <c r="F42" s="85"/>
      <c r="G42" s="85"/>
      <c r="H42" s="85"/>
      <c r="I42" s="85"/>
      <c r="J42" s="86"/>
    </row>
    <row r="43" spans="1:11" ht="15" customHeight="1" x14ac:dyDescent="0.25">
      <c r="A43" s="83"/>
      <c r="B43" s="87"/>
      <c r="C43" s="87"/>
      <c r="D43" s="87"/>
      <c r="E43" s="87"/>
      <c r="F43" s="87"/>
      <c r="G43" s="87"/>
      <c r="H43" s="87"/>
      <c r="I43" s="87"/>
      <c r="J43" s="88"/>
    </row>
    <row r="44" spans="1:11" ht="15" customHeight="1" x14ac:dyDescent="0.25">
      <c r="A44" s="83" t="s">
        <v>63</v>
      </c>
      <c r="B44" s="37" t="s">
        <v>59</v>
      </c>
      <c r="C44" s="37"/>
      <c r="D44" s="37"/>
      <c r="E44" s="37"/>
      <c r="F44" s="37"/>
      <c r="G44" s="37"/>
      <c r="H44" s="37"/>
      <c r="I44" s="37"/>
      <c r="J44" s="38"/>
    </row>
    <row r="45" spans="1:11" ht="48" customHeight="1" x14ac:dyDescent="0.25">
      <c r="A45" s="83" t="s">
        <v>64</v>
      </c>
      <c r="B45" s="37" t="s">
        <v>73</v>
      </c>
      <c r="C45" s="37"/>
      <c r="D45" s="37"/>
      <c r="E45" s="37"/>
      <c r="F45" s="37"/>
      <c r="G45" s="37"/>
      <c r="H45" s="37"/>
      <c r="I45" s="37"/>
      <c r="J45" s="38"/>
    </row>
    <row r="46" spans="1:11" ht="162.75" customHeight="1" x14ac:dyDescent="0.25">
      <c r="A46" s="83" t="s">
        <v>66</v>
      </c>
      <c r="B46" s="85" t="s">
        <v>74</v>
      </c>
      <c r="C46" s="85"/>
      <c r="D46" s="85"/>
      <c r="E46" s="85"/>
      <c r="F46" s="85"/>
      <c r="G46" s="85"/>
      <c r="H46" s="85"/>
      <c r="I46" s="85"/>
      <c r="J46" s="86"/>
    </row>
    <row r="47" spans="1:11" ht="67.5" customHeight="1" x14ac:dyDescent="0.25">
      <c r="A47" s="83" t="s">
        <v>68</v>
      </c>
      <c r="B47" s="85" t="s">
        <v>75</v>
      </c>
      <c r="C47" s="85"/>
      <c r="D47" s="85"/>
      <c r="E47" s="85"/>
      <c r="F47" s="85"/>
      <c r="G47" s="85"/>
      <c r="H47" s="85"/>
      <c r="I47" s="85"/>
      <c r="J47" s="86"/>
      <c r="K47" s="5"/>
    </row>
    <row r="48" spans="1:11" ht="27.75" customHeight="1" x14ac:dyDescent="0.25">
      <c r="A48" s="26" t="s">
        <v>76</v>
      </c>
      <c r="B48" s="27"/>
      <c r="C48" s="27"/>
      <c r="D48" s="27"/>
      <c r="E48" s="27"/>
      <c r="F48" s="27"/>
      <c r="G48" s="27"/>
      <c r="H48" s="27"/>
      <c r="I48" s="27"/>
      <c r="J48" s="28"/>
    </row>
    <row r="49" spans="1:10" ht="27.75" customHeight="1" x14ac:dyDescent="0.25">
      <c r="A49" s="89" t="s">
        <v>77</v>
      </c>
      <c r="B49" s="90"/>
      <c r="C49" s="90"/>
      <c r="D49" s="90"/>
      <c r="E49" s="90"/>
      <c r="F49" s="90"/>
      <c r="G49" s="90"/>
      <c r="H49" s="90"/>
      <c r="I49" s="90"/>
      <c r="J49" s="91"/>
    </row>
    <row r="50" spans="1:10" ht="150" customHeight="1" x14ac:dyDescent="0.25">
      <c r="A50" s="92" t="s">
        <v>78</v>
      </c>
      <c r="B50" s="93"/>
      <c r="C50" s="93"/>
      <c r="D50" s="93"/>
      <c r="E50" s="93"/>
      <c r="F50" s="93"/>
      <c r="G50" s="93"/>
      <c r="H50" s="93"/>
      <c r="I50" s="93"/>
      <c r="J50" s="94"/>
    </row>
    <row r="51" spans="1:10" x14ac:dyDescent="0.25">
      <c r="A51" s="95"/>
      <c r="B51" s="95"/>
      <c r="C51" s="95"/>
      <c r="D51" s="95"/>
      <c r="E51" s="95"/>
      <c r="F51" s="95"/>
      <c r="G51" s="95"/>
      <c r="H51" s="95"/>
      <c r="I51" s="95"/>
      <c r="J51" s="95"/>
    </row>
    <row r="52" spans="1:10" x14ac:dyDescent="0.25">
      <c r="A52" s="96" t="s">
        <v>79</v>
      </c>
      <c r="B52" s="96"/>
      <c r="C52" s="96"/>
      <c r="D52" s="96"/>
      <c r="E52" s="96"/>
      <c r="F52" s="96"/>
      <c r="G52" s="96"/>
      <c r="H52" s="96"/>
      <c r="I52" s="96"/>
      <c r="J52" s="96"/>
    </row>
  </sheetData>
  <mergeCells count="56">
    <mergeCell ref="B47:J47"/>
    <mergeCell ref="A48:J48"/>
    <mergeCell ref="A49:J49"/>
    <mergeCell ref="A50:J50"/>
    <mergeCell ref="A52:J52"/>
    <mergeCell ref="B40:J40"/>
    <mergeCell ref="B41:J41"/>
    <mergeCell ref="B42:J42"/>
    <mergeCell ref="B44:J44"/>
    <mergeCell ref="B45:J45"/>
    <mergeCell ref="B46:J46"/>
    <mergeCell ref="A33:J33"/>
    <mergeCell ref="B34:J34"/>
    <mergeCell ref="B35:J35"/>
    <mergeCell ref="B36:J36"/>
    <mergeCell ref="B37:J37"/>
    <mergeCell ref="B39:J39"/>
    <mergeCell ref="A26:J26"/>
    <mergeCell ref="C27:D27"/>
    <mergeCell ref="E27:F27"/>
    <mergeCell ref="G27:H27"/>
    <mergeCell ref="I27:J27"/>
    <mergeCell ref="A32:J32"/>
    <mergeCell ref="A23:J23"/>
    <mergeCell ref="A24:B24"/>
    <mergeCell ref="C24:E24"/>
    <mergeCell ref="F24:H24"/>
    <mergeCell ref="I24:J24"/>
    <mergeCell ref="A25:B25"/>
    <mergeCell ref="C25:E25"/>
    <mergeCell ref="F25:H25"/>
    <mergeCell ref="I25:J25"/>
    <mergeCell ref="A17:J17"/>
    <mergeCell ref="B18:J18"/>
    <mergeCell ref="B19:J19"/>
    <mergeCell ref="B20:J20"/>
    <mergeCell ref="B21:J21"/>
    <mergeCell ref="A22:J22"/>
    <mergeCell ref="B11:J11"/>
    <mergeCell ref="B12:J12"/>
    <mergeCell ref="A13:J13"/>
    <mergeCell ref="C14:J14"/>
    <mergeCell ref="C15:J15"/>
    <mergeCell ref="C16:J16"/>
    <mergeCell ref="A5:J5"/>
    <mergeCell ref="A6:J6"/>
    <mergeCell ref="A7:J7"/>
    <mergeCell ref="B8:J8"/>
    <mergeCell ref="B9:J9"/>
    <mergeCell ref="B10:J10"/>
    <mergeCell ref="B1:J1"/>
    <mergeCell ref="B2:C2"/>
    <mergeCell ref="D2:H2"/>
    <mergeCell ref="B3:C3"/>
    <mergeCell ref="D3:H3"/>
    <mergeCell ref="A4:J4"/>
  </mergeCells>
  <dataValidations count="16">
    <dataValidation allowBlank="1" showInputMessage="1" showErrorMessage="1" prompt="Nombre de cada producto" sqref="A28:A31"/>
    <dataValidation allowBlank="1" showInputMessage="1" showErrorMessage="1" prompt="Nombre del indicador" sqref="B28:B31"/>
    <dataValidation allowBlank="1" showInputMessage="1" showErrorMessage="1" prompt="Meta alcanzada en el trimestre" sqref="G28:G31"/>
    <dataValidation allowBlank="1" showInputMessage="1" showErrorMessage="1" prompt="Monto ejecutado en el trimestre" sqref="H28 H30:H31"/>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4:J34 B39:J39 B43:J44"/>
    <dataValidation allowBlank="1" showInputMessage="1" showErrorMessage="1" prompt="¿En qué consiste el producto? su objetivo" sqref="B40:J40 B45:J45 B35:J36"/>
    <dataValidation allowBlank="1" showInputMessage="1" showErrorMessage="1" prompt="1. Describir lo plasmado en el presupuesto_x000a_2. Describir lo alcanzado en términos financieros y de producción " sqref="B41:J41 B46:J46"/>
    <dataValidation allowBlank="1" showInputMessage="1" showErrorMessage="1" prompt="De existir desvío, explicar razones." sqref="B42:J42 B47:J47"/>
    <dataValidation allowBlank="1" showInputMessage="1" showErrorMessage="1" prompt="Oportunidades de mejora identificadas" sqref="A50:J51"/>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Meta anual del indicador" sqref="E28 C28:C31 D29"/>
    <dataValidation allowBlank="1" showInputMessage="1" showErrorMessage="1" prompt="Monto presupuestado para el producto" sqref="F28:F31 H29 E29:E31 D28 D30:D31"/>
  </dataValidations>
  <printOptions horizontalCentered="1"/>
  <pageMargins left="0.31496062992125984" right="0.31496062992125984" top="0.55118110236220474" bottom="0.55118110236220474" header="0.31496062992125984" footer="0.31496062992125984"/>
  <pageSetup scale="7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TRIMESTRE 1 2022</vt:lpstr>
      <vt:lpstr>'TRIMESTRE 1 2022'!Área_de_impresión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Sawdy Yamel Ortiz Jiménez</dc:creator>
  <cp:lastModifiedBy>Sawdy Yamel Ortiz Jiménez</cp:lastModifiedBy>
  <cp:lastPrinted>2022-06-30T17:11:28Z</cp:lastPrinted>
  <dcterms:created xsi:type="dcterms:W3CDTF">2022-06-30T17:09:29Z</dcterms:created>
  <dcterms:modified xsi:type="dcterms:W3CDTF">2022-06-30T19:11:07Z</dcterms:modified>
</cp:coreProperties>
</file>