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010"/>
  </bookViews>
  <sheets>
    <sheet name="SEMESTRE 1 2022" sheetId="1" r:id="rId1"/>
  </sheets>
  <externalReferences>
    <externalReference r:id="rId2"/>
    <externalReference r:id="rId3"/>
    <externalReference r:id="rId4"/>
  </externalReferences>
  <definedNames>
    <definedName name="_xlnm.Print_Area" localSheetId="0">'SEMESTRE 1 2022'!$A$1:$J$53</definedName>
  </definedNames>
  <calcPr calcId="145621"/>
</workbook>
</file>

<file path=xl/calcChain.xml><?xml version="1.0" encoding="utf-8"?>
<calcChain xmlns="http://schemas.openxmlformats.org/spreadsheetml/2006/main">
  <c r="H31" i="1" l="1"/>
  <c r="J31" i="1" s="1"/>
  <c r="G31" i="1"/>
  <c r="I31" i="1" s="1"/>
  <c r="F31" i="1"/>
  <c r="E31" i="1"/>
  <c r="H30" i="1"/>
  <c r="J30" i="1" s="1"/>
  <c r="G30" i="1"/>
  <c r="I30" i="1" s="1"/>
  <c r="F30" i="1"/>
  <c r="E30" i="1"/>
  <c r="H29" i="1"/>
  <c r="G29" i="1"/>
  <c r="F29" i="1"/>
  <c r="J29" i="1" s="1"/>
  <c r="E29" i="1"/>
  <c r="I29" i="1" s="1"/>
  <c r="I25" i="1"/>
  <c r="C16" i="1"/>
  <c r="C14" i="1" l="1"/>
  <c r="C15" i="1"/>
</calcChain>
</file>

<file path=xl/sharedStrings.xml><?xml version="1.0" encoding="utf-8"?>
<sst xmlns="http://schemas.openxmlformats.org/spreadsheetml/2006/main" count="91" uniqueCount="80">
  <si>
    <t>Informe de Evaluación Semestral Enero - Junio de las Metas Físicas-Financieras 2022</t>
  </si>
  <si>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</si>
  <si>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</si>
  <si>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</si>
  <si>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</si>
  <si>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</si>
  <si>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</si>
  <si>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</si>
  <si>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</si>
  <si>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</si>
  <si>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</si>
  <si>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</si>
  <si>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</si>
  <si>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</si>
  <si>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</si>
  <si>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</si>
  <si>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</si>
  <si>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</si>
  <si>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</si>
  <si>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</si>
  <si>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</si>
  <si>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</si>
  <si>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</si>
  <si>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</si>
  <si>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</si>
  <si>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</si>
  <si>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</si>
  <si>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</si>
  <si>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</si>
  <si>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</si>
  <si>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</si>
  <si>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</si>
  <si>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</si>
  <si>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</si>
  <si>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</si>
  <si>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</si>
  <si>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</si>
  <si>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</si>
  <si>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</si>
  <si>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</si>
  <si>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Semestral</t>
  </si>
  <si>
    <t>Ejecución Semestral</t>
  </si>
  <si>
    <t>Avance</t>
  </si>
  <si>
    <t>Producto</t>
  </si>
  <si>
    <t>Indicador</t>
  </si>
  <si>
    <t>Física
(A)</t>
  </si>
  <si>
    <t>Financiera
(B)</t>
  </si>
  <si>
    <t>Física
(C)</t>
  </si>
  <si>
    <t>Financiera
(D)</t>
  </si>
  <si>
    <t>Física 
(E)</t>
  </si>
  <si>
    <t>Financiera 
 (F)</t>
  </si>
  <si>
    <t>Física 
(%)
 G=E/C</t>
  </si>
  <si>
    <t>Financiero 
(%) 
H=F/D</t>
  </si>
  <si>
    <t>Columna1</t>
  </si>
  <si>
    <t>Columna2</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</si>
  <si>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</si>
  <si>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</si>
  <si>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</si>
  <si>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</si>
  <si>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</si>
  <si>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</si>
  <si>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</si>
  <si>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</si>
  <si>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</si>
  <si>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</si>
  <si>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Este producto consiste en el desarrollo de tecnologías y generación de informaciones básicas para mejorar los procesos productivos de cultivos y pecuarios. Estos procesos incluyen: mejoramiento y conservación de recursos genéticos, manejo de la nutrición, control de plagas y enfermedades, control de malezas, manejo de pastos y forrajes, manejo de cosecha y poscosecha, etc.</t>
  </si>
  <si>
    <t>Logros alcanzados:</t>
  </si>
  <si>
    <t>Durante el semestre enero-junio del presente año se programaron obtener 17 tecnologías generada, de las cuales se lograron conseguir 12 tecnologías en 7 cepas de las especies Trichoderma harzianum (PJ-3, PJ-4, y PJ-7), T. cf. harzianum (PJ-6) y T. asperellum (VA-9, VA-10 y VA-12) mantenían su viabilidad un mes después de haber sido inoculadas en el sustrato a base de fibra de coco, arena y suelo en proporción 1:1:1; lo que indica que estas cepas pueden mantener su actividad antagónica contra nematodo Meloidogyne spp. en la producción de tomate en el invernadero. Además, en pruebas de laboratorio se encontró que la cepa HQHP-32 del hongo endófito Trichoderma spp ocasionó 100 % de mortalidad del nematodo Helicotylenchus multicinctus, mientras que cada una de las cepas LTPV-23, RNP-30, RSHP-36, DB-5 y VS-19 de Trichoderma ocasionó la muerte del 98 % del nematodo. También en estudio para determinar la interacción cultivo-ambiente y rentabilidad de cultivares de ajíes en estructuras protegidas, diseñada con base las condiciones ambientales, y en campo abierto en La Vega, se determinó que los sistemas de producción afectaron significativamente la productividad de la planta; obteniéndose los mayores rendimientos y cantidades de frutos comerciales de ají en el sistema de producción de invernadero, seguido de la casa malla, mientras que la menor productividad se obtuvo a campo abierto. Se analizaron 182 muestras de 17 frutas y vegetales recolectadas en supermercados y mercados de Santo Domingo a fin de determinar el cumplimiento con el Reglamento 244-12, sobre los Límites Máximos de Residuos de Pesticidas (LMRs), permitidos para el consumo de frutas y vegetales. Se detectó que más del 91 % de las muestras no tenían ningún residuo.
Los productos muestreados son: Aguacate, ají morrón, ají cubanela, banano, berenjena, brócoli, chinola cebolla, coliflor, lechuga, mango, manzana, uvas, zanahoria, repollo, tomate, piña. Se establecieron dos bancos de germoplasma de plántulas de coco élites en dos fases: La primera fase del establecimiento de banco de germoplasma fue realizada con nueces de Alto del Atlántico y Enano Malayo (verde y amarillo), las cuales fueron colectadas en las principales localidades de producción de la región Nordeste (Nagua, Sánchez, Samaná e Higuey) y región Sur (Barahona). En la segunda fase del banco de germoplasma fueron sembradas 12 plantas Alto del Pacifico obtenida mediante cultivo invitro procedente en Centro de Investigación Científica de Yucatán en -CICY de México y 20 palmas de enano verde brasileño.  Los diferentes genotipos se encuentran establecidos en la Estación Experimental de frutales Bani del IDIAF.  Se instalo un ensayo de mutagénesis Química y Física in vitro de yautía. Se identificaron los virus del endurecimiento del fruto (PWV) y Virus del mosaico del Caupí (CAVBMV) en el cultivo de chinola. En la parte animal se utilizaron extractos y aceites esenciales en el control de parásitos en cerdos, se realizaron dosis letales de los mismos aceites en ratones, se aplicaron nuevas técnicas de inseminación artificial en conejos y uso de diferentes métodos de sincronización de celo en conejas. Estas tecnologías representan un 70.59% de las metas programadas y se obtuvieron con un 84.22% de los recursos disponibles en el semestre reportado.</t>
  </si>
  <si>
    <t>Causas y justificación del desvío:</t>
  </si>
  <si>
    <t>Los desvíos para este producto fue de un 29.41% de las metas programadas y un 15.78% de los recursos financieros programados en semestre enero-junio 2022, estos desvíos se dieron por la razón de que se presentaron inconvenientes en el sistema de riego en la estación experimental de Constanza. También no se pudo alcanzar el 100% de los resultados de la obtención de líneas promisoras de yautía coco con tolerancia al TLB mediante la mutagenesis química y física, porque realizamos el experimento de mutagénesis químicas en ambos tipos de materiales  el cual no se pudo regenerar los callos ni los peciolos por atrasos de los insumos necesarios para completar dicho experimento y por eso se tuvo que repetir el experimento. La diferencia financiera se debe a que varios de los insumos que se necesitan para diferentes ensayos no se pudieron comprar a tiempo, lo cual retraso el cumplimiento de las metas físicas.</t>
  </si>
  <si>
    <t>Se refiere a la siembra, cultivo, cosecha y comercialización de diferentes rubros agrícolas (Plátano, banano, yuca, tomate, ají, otros.) para la generación de recursos económicos, al tiempo que se prueban a nivel comercial las tecnologías generadas o adaptadas para esos cultivos. Además, se validan tecnologías para la producción pecuaria.</t>
  </si>
  <si>
    <t>Durante el semestre enero-junio del presente año se programaron obtener 11 tecnologías validadas, de las cuales se obtuvieron 7 en paquetes tecnológicos de producción validados en los sistemas pecuarios de bovinos, ovino caprinos, cerdos, conejos y especies acuáticas como tilapias. También se lograron producir hortalizas en la  Estación Experimental Constanza.  Sin embargo, se trabajó en la validación de dos tecnologías: producción de papa y producción de ajo. Estas tecnologías representan un 63.64% de las metas programadas y se obtuvieron con un 87.65% de los recursos disponibles en el semestre reportado.</t>
  </si>
  <si>
    <t>Los desvíos para este producto fue de un 36.36% de las metas programadas y un 12.35% de los recursos financieros programados en semestre enero-junio 2022, este desvió se da por la razón de que no se pudo completar el establecimiento de la plantación de pimiento morrón en la estación experimental Sabana Larga, en Ocoa, por los retrasos de aplicación de los insumos invertidos en el primer trimestre .También no se obtuvo los reportes a tiempo de dos validaciones de tecnologías en el rubro de semillas de habichuela en el Centro Sur de la institución, también no se pudo completar la validación de limones persa inicialmente programadas en el mismo centro.</t>
  </si>
  <si>
    <t>Este producto consiste en la transferencia de las tecnologías generadas o validadas por el IDIAF a los productores agropecuarios; por diferentes medios, dichas tecnologías; además, incluye la prestación de servicios de laboratorios de suelo y protección vegetal y la producción y distribución de material de siembra de calidad.</t>
  </si>
  <si>
    <t>Durante el semestre enero-junio del presente año se programaron obtener 895 técnicos y productores beneficiados, de las cuales se obtuvieron 955 beneficiados en los servicios de transferencia de tecnologías y servicios de laboratorio en análisis de suelos, aguas, residuos de pesticidas, y diagnósticos de plagas y enfermedades. Estos logros de técnicos y productores beneficiados representan un 106.70% de las metas programadas y se obtuvieron con un 77.36% de los recursos disponibles en el semestre.</t>
  </si>
  <si>
    <t xml:space="preserve">El desvió de este producto tuvo un incremento de un 6.70% respecto a las metas programadas y una disminución de un 22.64% de los recursos financieros programados en semestre enero-junio 2022, inicialmente el desvió del primer semestre fue por causas de equipos averiados e insumos que llegaron tarde ocasionando que en el segundo trimestre se recibiera más solicitudes de servicios de laboratorio de lo esperado. Por otro lado, los recursos programados del Fondo General para este producto no fueron ejecutados en su totalidad; los resultados fueron logrados con fondos de los proyectos de investigación. </t>
  </si>
  <si>
    <r>
      <t xml:space="preserve">VI. </t>
    </r>
    <r>
      <rPr>
        <b/>
        <sz val="11"/>
        <color theme="0"/>
        <rFont val="Century Gothic"/>
        <family val="2"/>
      </rPr>
      <t>Oportunidades de Mejora</t>
    </r>
  </si>
  <si>
    <t xml:space="preserve">VI. I - De acuerdo a los eventos presentados durante la ejecución del producto, ¿Qué aspecto puede mejorarse? </t>
  </si>
  <si>
    <t>Integración de los departamentos encargados de llevar la ejecución de las metas y recursos programados. En muchos casos, los recursos asignados corresponden a partidas específicas lo que no permite realizar actividades imprevistas que pueden surgir en el manejo de los animales y plantas, por lo que sería necesario disponer de recursos internos propios que permitan pequeñas pero puntuales actividades de investigación, en cada una de las unidades productivas. También es necesario considerar que hay nuevas tecnologías, metodologías o analíticas que escapan de nuestro control y requieren un enfoque de modernización en la institución, para apoyar la generación o validación de tecnologías acordes a los tiempos actuales.</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</si>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</sst>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sz val="11"/>
      <color rgb="FFFF0000"/>
      <name val="Calibri"/>
      <family val="2"/>
    </font>
    <font>
      <b/>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Protection="1">
      <protection locked="0"/>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7" xfId="0" applyFont="1" applyBorder="1" applyAlignment="1">
      <alignmen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 fillId="0" borderId="17" xfId="0" applyFont="1" applyBorder="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14" fillId="7" borderId="22" xfId="0" applyFont="1" applyFill="1" applyBorder="1" applyAlignment="1">
      <alignment horizontal="center" vertical="center" wrapText="1"/>
    </xf>
    <xf numFmtId="0" fontId="9" fillId="0" borderId="17" xfId="0" applyFont="1" applyBorder="1" applyAlignment="1">
      <alignment vertical="center" wrapText="1"/>
    </xf>
    <xf numFmtId="0" fontId="16" fillId="0" borderId="0" xfId="0" applyFont="1" applyProtection="1">
      <protection locked="0"/>
    </xf>
    <xf numFmtId="0" fontId="17" fillId="7" borderId="23"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6" xfId="1" applyNumberFormat="1" applyFont="1" applyFill="1" applyBorder="1" applyAlignment="1" applyProtection="1">
      <alignment horizontal="center" vertical="center" readingOrder="1"/>
      <protection locked="0"/>
    </xf>
    <xf numFmtId="39" fontId="12" fillId="0" borderId="24" xfId="1" applyNumberFormat="1" applyFont="1" applyFill="1" applyBorder="1" applyAlignment="1" applyProtection="1">
      <alignment horizontal="center" vertical="center"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0" fillId="0" borderId="17" xfId="0" applyBorder="1"/>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8" fillId="9" borderId="29" xfId="0" applyFont="1" applyFill="1" applyBorder="1" applyAlignment="1">
      <alignment horizontal="center" vertical="center" wrapText="1" readingOrder="1"/>
    </xf>
    <xf numFmtId="0" fontId="12" fillId="7" borderId="30" xfId="0" applyFont="1" applyFill="1" applyBorder="1" applyAlignment="1">
      <alignment vertical="top" wrapText="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9" fillId="9" borderId="32" xfId="0" applyNumberFormat="1" applyFont="1" applyFill="1" applyBorder="1" applyAlignment="1" applyProtection="1">
      <alignment horizontal="center" vertical="center" wrapText="1" readingOrder="1"/>
    </xf>
    <xf numFmtId="0" fontId="20" fillId="0" borderId="24" xfId="0" applyFont="1" applyFill="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165" fontId="20" fillId="0" borderId="29" xfId="0" applyNumberFormat="1" applyFont="1" applyFill="1" applyBorder="1" applyAlignment="1" applyProtection="1">
      <alignment horizontal="center" vertical="center" wrapText="1" readingOrder="1"/>
      <protection locked="0"/>
    </xf>
    <xf numFmtId="166" fontId="20" fillId="0" borderId="29" xfId="0" applyNumberFormat="1" applyFont="1" applyFill="1" applyBorder="1" applyAlignment="1" applyProtection="1">
      <alignment horizontal="center" vertical="center" wrapText="1" readingOrder="1"/>
      <protection locked="0"/>
    </xf>
    <xf numFmtId="10" fontId="20" fillId="8" borderId="29" xfId="2" applyNumberFormat="1" applyFont="1" applyFill="1" applyBorder="1" applyAlignment="1" applyProtection="1">
      <alignment horizontal="center" vertical="center" wrapText="1" readingOrder="1"/>
    </xf>
    <xf numFmtId="167" fontId="20" fillId="8" borderId="25" xfId="0" applyNumberFormat="1" applyFont="1" applyFill="1" applyBorder="1" applyAlignment="1" applyProtection="1">
      <alignment horizontal="center" vertical="center" wrapText="1" readingOrder="1"/>
    </xf>
    <xf numFmtId="0" fontId="20" fillId="0" borderId="0" xfId="0" applyNumberFormat="1" applyFont="1" applyFill="1" applyAlignment="1" applyProtection="1">
      <alignment horizontal="center" vertical="center" wrapText="1" readingOrder="1"/>
      <protection locked="0"/>
    </xf>
    <xf numFmtId="0" fontId="20" fillId="0" borderId="24" xfId="0" applyNumberFormat="1" applyFont="1" applyFill="1" applyBorder="1" applyAlignment="1" applyProtection="1">
      <alignment vertical="top" wrapText="1"/>
      <protection locked="0"/>
    </xf>
    <xf numFmtId="0" fontId="20" fillId="0" borderId="29" xfId="0" applyNumberFormat="1" applyFont="1" applyFill="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3" fillId="0" borderId="0" xfId="0" applyFont="1" applyAlignment="1">
      <alignment horizontal="left" vertical="center" wrapText="1"/>
    </xf>
  </cellXfs>
  <cellStyles count="3">
    <cellStyle name="Millares" xfId="1" builtinId="3"/>
    <cellStyle name="Normal" xfId="0" builtinId="0"/>
    <cellStyle name="Porcentaje" xfId="2" builtinId="5"/>
  </cellStyles>
  <dxfs count="17">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ortiz/Desktop/ANEXO%20B.2%20INFORMES%20DE%20EJECUCION%20PRESUPUESTAR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1 2022"/>
      <sheetName val="TRIMESTRE 2 2022 "/>
      <sheetName val="TRIMESTRE 3 2022  "/>
      <sheetName val="TRIMESTRE 4 2022   "/>
      <sheetName val="SEMESTRE 1 2022"/>
      <sheetName val="SEMESTRE 2 2022"/>
      <sheetName val="ANUAL 2022"/>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id="1" name="Tabla133434567" displayName="Tabla133434567" ref="A28:L31" totalsRowShown="0" headerRowDxfId="16" dataDxfId="15" headerRowBorderDxfId="13" tableBorderDxfId="14" totalsRowBorderDxfId="12">
  <tableColumns count="12">
    <tableColumn id="1" name="Producto" dataDxfId="11"/>
    <tableColumn id="2" name="Indicador" dataDxfId="10"/>
    <tableColumn id="3" name="Física_x000a_(A)" dataDxfId="9"/>
    <tableColumn id="4" name="Financiera_x000a_(B)" dataDxfId="8"/>
    <tableColumn id="9" name="Física_x000a_(C)" dataDxfId="7">
      <calculatedColumnFormula>[3]!Tabla1334[[#This Row],[Física
(C)]]+[3]!Tabla13343[[#This Row],[Física
(C)]]</calculatedColumnFormula>
    </tableColumn>
    <tableColumn id="10" name="Financiera_x000a_(D)" dataDxfId="6">
      <calculatedColumnFormula>[3]!Tabla1334[[#This Row],[Financiera
(D)]]+[3]!Tabla13343[[#This Row],[Financiera
(D)]]</calculatedColumnFormula>
    </tableColumn>
    <tableColumn id="5" name="Física _x000a_(E)" dataDxfId="5">
      <calculatedColumnFormula>[3]!Tabla1334[[#This Row],[Física 
(E)]]+[3]!Tabla13343[[#This Row],[Física 
(E)]]</calculatedColumnFormula>
    </tableColumn>
    <tableColumn id="6" name="Financiera _x000a_ (F)" dataDxfId="4">
      <calculatedColumnFormula>[3]!Tabla1334[[#This Row],[Financiera 
 (F)]]+[3]!Tabla13343[[#This Row],[Financiera 
 (F)]]</calculatedColumnFormula>
    </tableColumn>
    <tableColumn id="7" name="Física _x000a_(%)_x000a_ G=E/C" dataDxfId="3" dataCellStyle="Porcentaje">
      <calculatedColumnFormula>Tabla133434567[[#This Row],[Física 
(E)]]/Tabla133434567[[#This Row],[Física
(C)]]</calculatedColumnFormula>
    </tableColumn>
    <tableColumn id="8" name="Financiero _x000a_(%) _x000a_H=F/D" dataDxfId="2">
      <calculatedColumnFormula>Tabla133434567[[#This Row],[Financiera 
 (F)]]/Tabla133434567[[#This Row],[Financiera
(D)]]</calculatedColumnFormula>
    </tableColumn>
    <tableColumn id="11" name="Columna1" dataDxfId="1"/>
    <tableColumn id="24" name="Columna2"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BreakPreview" zoomScaleNormal="120" zoomScaleSheetLayoutView="100" workbookViewId="0">
      <selection activeCell="B12" sqref="B12:J12"/>
    </sheetView>
  </sheetViews>
  <sheetFormatPr baseColWidth="10" defaultRowHeight="15" x14ac:dyDescent="0.25"/>
  <cols>
    <col min="1" max="1" width="23" style="39" customWidth="1"/>
    <col min="2" max="2" width="13.7109375" style="39" customWidth="1"/>
    <col min="3" max="10" width="12.7109375" style="39" customWidth="1"/>
    <col min="11" max="11" width="11.42578125" style="39"/>
  </cols>
  <sheetData>
    <row r="1" spans="1:11" ht="21.75" thickBot="1" x14ac:dyDescent="0.3">
      <c r="A1" s="1"/>
      <c r="B1" s="2" t="s">
        <v>0</v>
      </c>
      <c r="C1" s="3"/>
      <c r="D1" s="3"/>
      <c r="E1" s="3"/>
      <c r="F1" s="3"/>
      <c r="G1" s="3"/>
      <c r="H1" s="3"/>
      <c r="I1" s="3"/>
      <c r="J1" s="4"/>
      <c r="K1" s="5"/>
    </row>
    <row r="2" spans="1:11" ht="21.75" thickBot="1" x14ac:dyDescent="0.3">
      <c r="A2" s="6"/>
      <c r="B2" s="7" t="s">
        <v>1</v>
      </c>
      <c r="C2" s="8"/>
      <c r="D2" s="7" t="s">
        <v>2</v>
      </c>
      <c r="E2" s="9"/>
      <c r="F2" s="9"/>
      <c r="G2" s="8"/>
      <c r="H2" s="10"/>
      <c r="I2" s="11" t="s">
        <v>3</v>
      </c>
      <c r="J2" s="12" t="s">
        <v>4</v>
      </c>
      <c r="K2" s="5"/>
    </row>
    <row r="3" spans="1:11" ht="21.75" thickBot="1" x14ac:dyDescent="0.3">
      <c r="A3" s="13"/>
      <c r="B3" s="14" t="s">
        <v>5</v>
      </c>
      <c r="C3" s="15"/>
      <c r="D3" s="14"/>
      <c r="E3" s="15"/>
      <c r="F3" s="15"/>
      <c r="G3" s="15"/>
      <c r="H3" s="16"/>
      <c r="I3" s="17"/>
      <c r="J3" s="18"/>
      <c r="K3" s="5"/>
    </row>
    <row r="4" spans="1:11" x14ac:dyDescent="0.25">
      <c r="A4" s="19"/>
      <c r="B4" s="20"/>
      <c r="C4" s="20"/>
      <c r="D4" s="21"/>
      <c r="E4" s="21"/>
      <c r="F4" s="21"/>
      <c r="G4" s="21"/>
      <c r="H4" s="21"/>
      <c r="I4" s="20"/>
      <c r="J4" s="22"/>
      <c r="K4" s="5"/>
    </row>
    <row r="5" spans="1:11" ht="3" customHeight="1" x14ac:dyDescent="0.25">
      <c r="A5" s="23"/>
      <c r="B5" s="24"/>
      <c r="C5" s="24"/>
      <c r="D5" s="24"/>
      <c r="E5" s="24"/>
      <c r="F5" s="24"/>
      <c r="G5" s="24"/>
      <c r="H5" s="24"/>
      <c r="I5" s="24"/>
      <c r="J5" s="25"/>
      <c r="K5" s="5"/>
    </row>
    <row r="6" spans="1:11" ht="15.75" x14ac:dyDescent="0.25">
      <c r="A6" s="26" t="s">
        <v>6</v>
      </c>
      <c r="B6" s="27"/>
      <c r="C6" s="27"/>
      <c r="D6" s="27"/>
      <c r="E6" s="27"/>
      <c r="F6" s="27"/>
      <c r="G6" s="27"/>
      <c r="H6" s="27"/>
      <c r="I6" s="27"/>
      <c r="J6" s="28"/>
      <c r="K6" s="5"/>
    </row>
    <row r="7" spans="1:11" ht="15.75" x14ac:dyDescent="0.25">
      <c r="A7" s="29" t="s">
        <v>7</v>
      </c>
      <c r="B7" s="30"/>
      <c r="C7" s="30"/>
      <c r="D7" s="30"/>
      <c r="E7" s="30"/>
      <c r="F7" s="30"/>
      <c r="G7" s="30"/>
      <c r="H7" s="30"/>
      <c r="I7" s="30"/>
      <c r="J7" s="31"/>
      <c r="K7" s="5"/>
    </row>
    <row r="8" spans="1:11" x14ac:dyDescent="0.25">
      <c r="A8" s="32" t="s">
        <v>8</v>
      </c>
      <c r="B8" s="33" t="s">
        <v>9</v>
      </c>
      <c r="C8" s="34"/>
      <c r="D8" s="34"/>
      <c r="E8" s="34"/>
      <c r="F8" s="34"/>
      <c r="G8" s="34"/>
      <c r="H8" s="34"/>
      <c r="I8" s="34"/>
      <c r="J8" s="35"/>
      <c r="K8" s="5"/>
    </row>
    <row r="9" spans="1:11" ht="15" customHeight="1" x14ac:dyDescent="0.25">
      <c r="A9" s="36" t="s">
        <v>10</v>
      </c>
      <c r="B9" s="33" t="s">
        <v>11</v>
      </c>
      <c r="C9" s="34"/>
      <c r="D9" s="34"/>
      <c r="E9" s="34"/>
      <c r="F9" s="34"/>
      <c r="G9" s="34"/>
      <c r="H9" s="34"/>
      <c r="I9" s="34"/>
      <c r="J9" s="35"/>
      <c r="K9" s="5"/>
    </row>
    <row r="10" spans="1:11" x14ac:dyDescent="0.25">
      <c r="A10" s="36" t="s">
        <v>12</v>
      </c>
      <c r="B10" s="33" t="s">
        <v>13</v>
      </c>
      <c r="C10" s="34"/>
      <c r="D10" s="34"/>
      <c r="E10" s="34"/>
      <c r="F10" s="34"/>
      <c r="G10" s="34"/>
      <c r="H10" s="34"/>
      <c r="I10" s="34"/>
      <c r="J10" s="35"/>
      <c r="K10" s="5"/>
    </row>
    <row r="11" spans="1:11" ht="31.5" customHeight="1" x14ac:dyDescent="0.25">
      <c r="A11" s="32" t="s">
        <v>14</v>
      </c>
      <c r="B11" s="37" t="s">
        <v>15</v>
      </c>
      <c r="C11" s="37"/>
      <c r="D11" s="37"/>
      <c r="E11" s="37"/>
      <c r="F11" s="37"/>
      <c r="G11" s="37"/>
      <c r="H11" s="37"/>
      <c r="I11" s="37"/>
      <c r="J11" s="38"/>
    </row>
    <row r="12" spans="1:11" ht="27.75" customHeight="1" x14ac:dyDescent="0.25">
      <c r="A12" s="32" t="s">
        <v>16</v>
      </c>
      <c r="B12" s="37" t="s">
        <v>17</v>
      </c>
      <c r="C12" s="37"/>
      <c r="D12" s="37"/>
      <c r="E12" s="37"/>
      <c r="F12" s="37"/>
      <c r="G12" s="37"/>
      <c r="H12" s="37"/>
      <c r="I12" s="37"/>
      <c r="J12" s="38"/>
    </row>
    <row r="13" spans="1:11" ht="15.75" x14ac:dyDescent="0.25">
      <c r="A13" s="26" t="s">
        <v>18</v>
      </c>
      <c r="B13" s="27"/>
      <c r="C13" s="27"/>
      <c r="D13" s="27"/>
      <c r="E13" s="27"/>
      <c r="F13" s="27"/>
      <c r="G13" s="27"/>
      <c r="H13" s="27"/>
      <c r="I13" s="27"/>
      <c r="J13" s="28"/>
    </row>
    <row r="14" spans="1:11" ht="25.5" customHeight="1" x14ac:dyDescent="0.25">
      <c r="A14" s="32" t="s">
        <v>19</v>
      </c>
      <c r="B14" s="40">
        <v>3</v>
      </c>
      <c r="C14" s="41" t="str">
        <f>IFERROR(VLOOKUP(B14,'[1]Validacion datos'!A2:B5,2,FALSE),"")</f>
        <v/>
      </c>
      <c r="D14" s="41"/>
      <c r="E14" s="41"/>
      <c r="F14" s="41"/>
      <c r="G14" s="41"/>
      <c r="H14" s="41"/>
      <c r="I14" s="41"/>
      <c r="J14" s="41"/>
    </row>
    <row r="15" spans="1:11" ht="26.25" customHeight="1" x14ac:dyDescent="0.25">
      <c r="A15" s="32" t="s">
        <v>20</v>
      </c>
      <c r="B15" s="42">
        <v>3.5</v>
      </c>
      <c r="C15" s="41" t="str">
        <f>IFERROR(VLOOKUP(B15,'[2]Validacion datos'!A8:B26,2,FALSE),"")</f>
        <v>Estructura productiva sectorial y territorialmente adecuada, integrada competitivamente a la economía global y que aprovecha las oportunidades del mercado local.</v>
      </c>
      <c r="D15" s="41"/>
      <c r="E15" s="41"/>
      <c r="F15" s="41"/>
      <c r="G15" s="41"/>
      <c r="H15" s="41"/>
      <c r="I15" s="41"/>
      <c r="J15" s="41"/>
    </row>
    <row r="16" spans="1:11" ht="27" customHeight="1" x14ac:dyDescent="0.25">
      <c r="A16" s="32" t="s">
        <v>21</v>
      </c>
      <c r="B16" s="43" t="s">
        <v>22</v>
      </c>
      <c r="C16" s="44" t="str">
        <f>IFERROR(VLOOKUP(B16,'[2]Validacion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44"/>
      <c r="E16" s="44"/>
      <c r="F16" s="44"/>
      <c r="G16" s="44"/>
      <c r="H16" s="44"/>
      <c r="I16" s="44"/>
      <c r="J16" s="44"/>
    </row>
    <row r="17" spans="1:12" ht="15.75" x14ac:dyDescent="0.25">
      <c r="A17" s="26" t="s">
        <v>23</v>
      </c>
      <c r="B17" s="27"/>
      <c r="C17" s="27"/>
      <c r="D17" s="27"/>
      <c r="E17" s="27"/>
      <c r="F17" s="27"/>
      <c r="G17" s="27"/>
      <c r="H17" s="27"/>
      <c r="I17" s="27"/>
      <c r="J17" s="28"/>
    </row>
    <row r="18" spans="1:12" ht="29.25" customHeight="1" x14ac:dyDescent="0.25">
      <c r="A18" s="32" t="s">
        <v>24</v>
      </c>
      <c r="B18" s="37" t="s">
        <v>25</v>
      </c>
      <c r="C18" s="37"/>
      <c r="D18" s="37"/>
      <c r="E18" s="37"/>
      <c r="F18" s="37"/>
      <c r="G18" s="37"/>
      <c r="H18" s="37"/>
      <c r="I18" s="37"/>
      <c r="J18" s="38"/>
    </row>
    <row r="19" spans="1:12" ht="33" customHeight="1" x14ac:dyDescent="0.25">
      <c r="A19" s="45" t="s">
        <v>26</v>
      </c>
      <c r="B19" s="37" t="s">
        <v>27</v>
      </c>
      <c r="C19" s="37"/>
      <c r="D19" s="37"/>
      <c r="E19" s="37"/>
      <c r="F19" s="37"/>
      <c r="G19" s="37"/>
      <c r="H19" s="37"/>
      <c r="I19" s="37"/>
      <c r="J19" s="38"/>
    </row>
    <row r="20" spans="1:12" ht="34.5" customHeight="1" x14ac:dyDescent="0.25">
      <c r="A20" s="45" t="s">
        <v>28</v>
      </c>
      <c r="B20" s="37" t="s">
        <v>29</v>
      </c>
      <c r="C20" s="37"/>
      <c r="D20" s="37"/>
      <c r="E20" s="37"/>
      <c r="F20" s="37"/>
      <c r="G20" s="37"/>
      <c r="H20" s="37"/>
      <c r="I20" s="37"/>
      <c r="J20" s="38"/>
      <c r="K20" s="46"/>
    </row>
    <row r="21" spans="1:12" ht="59.25" customHeight="1" x14ac:dyDescent="0.25">
      <c r="A21" s="45" t="s">
        <v>30</v>
      </c>
      <c r="B21" s="37" t="s">
        <v>31</v>
      </c>
      <c r="C21" s="37"/>
      <c r="D21" s="37"/>
      <c r="E21" s="37"/>
      <c r="F21" s="37"/>
      <c r="G21" s="37"/>
      <c r="H21" s="37"/>
      <c r="I21" s="37"/>
      <c r="J21" s="38"/>
      <c r="K21" s="5"/>
    </row>
    <row r="22" spans="1:12" ht="15.75" x14ac:dyDescent="0.25">
      <c r="A22" s="26" t="s">
        <v>32</v>
      </c>
      <c r="B22" s="27"/>
      <c r="C22" s="27"/>
      <c r="D22" s="27"/>
      <c r="E22" s="27"/>
      <c r="F22" s="27"/>
      <c r="G22" s="27"/>
      <c r="H22" s="27"/>
      <c r="I22" s="27"/>
      <c r="J22" s="28"/>
    </row>
    <row r="23" spans="1:12" ht="15.75" x14ac:dyDescent="0.25">
      <c r="A23" s="29" t="s">
        <v>33</v>
      </c>
      <c r="B23" s="30"/>
      <c r="C23" s="30"/>
      <c r="D23" s="30"/>
      <c r="E23" s="30"/>
      <c r="F23" s="30"/>
      <c r="G23" s="30"/>
      <c r="H23" s="30"/>
      <c r="I23" s="30"/>
      <c r="J23" s="31"/>
      <c r="K23" s="5"/>
    </row>
    <row r="24" spans="1:12" ht="15" customHeight="1" x14ac:dyDescent="0.25">
      <c r="A24" s="47" t="s">
        <v>34</v>
      </c>
      <c r="B24" s="48"/>
      <c r="C24" s="49" t="s">
        <v>35</v>
      </c>
      <c r="D24" s="50"/>
      <c r="E24" s="50"/>
      <c r="F24" s="50" t="s">
        <v>36</v>
      </c>
      <c r="G24" s="50"/>
      <c r="H24" s="48"/>
      <c r="I24" s="49" t="s">
        <v>37</v>
      </c>
      <c r="J24" s="51"/>
    </row>
    <row r="25" spans="1:12" x14ac:dyDescent="0.25">
      <c r="A25" s="52">
        <v>353639457</v>
      </c>
      <c r="B25" s="53"/>
      <c r="C25" s="54">
        <v>419589329.10000002</v>
      </c>
      <c r="D25" s="55"/>
      <c r="E25" s="56"/>
      <c r="F25" s="57">
        <v>343170272.94</v>
      </c>
      <c r="G25" s="58"/>
      <c r="H25" s="59"/>
      <c r="I25" s="60">
        <f>IF(A25&gt;0,F25/C25,0)</f>
        <v>0.81787178352720402</v>
      </c>
      <c r="J25" s="61"/>
    </row>
    <row r="26" spans="1:12" ht="15.75" x14ac:dyDescent="0.25">
      <c r="A26" s="29" t="s">
        <v>38</v>
      </c>
      <c r="B26" s="30"/>
      <c r="C26" s="30"/>
      <c r="D26" s="30"/>
      <c r="E26" s="30"/>
      <c r="F26" s="30"/>
      <c r="G26" s="30"/>
      <c r="H26" s="30"/>
      <c r="I26" s="30"/>
      <c r="J26" s="31"/>
      <c r="K26" s="5"/>
    </row>
    <row r="27" spans="1:12" ht="15" customHeight="1" x14ac:dyDescent="0.25">
      <c r="A27" s="62"/>
      <c r="B27"/>
      <c r="C27" s="63" t="s">
        <v>39</v>
      </c>
      <c r="D27" s="64"/>
      <c r="E27" s="65" t="s">
        <v>40</v>
      </c>
      <c r="F27" s="64"/>
      <c r="G27" s="65" t="s">
        <v>41</v>
      </c>
      <c r="H27" s="65"/>
      <c r="I27" s="65" t="s">
        <v>42</v>
      </c>
      <c r="J27" s="66"/>
    </row>
    <row r="28" spans="1:12" ht="38.25" x14ac:dyDescent="0.25">
      <c r="A28" s="67" t="s">
        <v>43</v>
      </c>
      <c r="B28" s="68" t="s">
        <v>44</v>
      </c>
      <c r="C28" s="68" t="s">
        <v>45</v>
      </c>
      <c r="D28" s="68" t="s">
        <v>46</v>
      </c>
      <c r="E28" s="68" t="s">
        <v>47</v>
      </c>
      <c r="F28" s="68" t="s">
        <v>48</v>
      </c>
      <c r="G28" s="68" t="s">
        <v>49</v>
      </c>
      <c r="H28" s="68" t="s">
        <v>50</v>
      </c>
      <c r="I28" s="68" t="s">
        <v>51</v>
      </c>
      <c r="J28" s="69" t="s">
        <v>52</v>
      </c>
      <c r="K28" s="70" t="s">
        <v>53</v>
      </c>
      <c r="L28" s="70" t="s">
        <v>54</v>
      </c>
    </row>
    <row r="29" spans="1:12" ht="36" x14ac:dyDescent="0.25">
      <c r="A29" s="71" t="s">
        <v>55</v>
      </c>
      <c r="B29" s="72" t="s">
        <v>56</v>
      </c>
      <c r="C29" s="73">
        <v>31</v>
      </c>
      <c r="D29" s="73">
        <v>147684250</v>
      </c>
      <c r="E29" s="73">
        <f>[3]!Tabla1334[[#This Row],[Física
(C)]]+[3]!Tabla13343[[#This Row],[Física
(C)]]</f>
        <v>17</v>
      </c>
      <c r="F29" s="74">
        <f>[3]!Tabla1334[[#This Row],[Financiera
(D)]]+[3]!Tabla13343[[#This Row],[Financiera
(D)]]</f>
        <v>78440250</v>
      </c>
      <c r="G29" s="73">
        <f>[3]!Tabla1334[[#This Row],[Física 
(E)]]+[3]!Tabla13343[[#This Row],[Física 
(E)]]</f>
        <v>12</v>
      </c>
      <c r="H29" s="74">
        <f>[3]!Tabla1334[[#This Row],[Financiera 
 (F)]]+[3]!Tabla13343[[#This Row],[Financiera 
 (F)]]</f>
        <v>66059749.759999998</v>
      </c>
      <c r="I29" s="75">
        <f>Tabla133434567[[#This Row],[Física 
(E)]]/Tabla133434567[[#This Row],[Física
(C)]]</f>
        <v>0.70588235294117652</v>
      </c>
      <c r="J29" s="76">
        <f>Tabla133434567[[#This Row],[Financiera 
 (F)]]/Tabla133434567[[#This Row],[Financiera
(D)]]</f>
        <v>0.84216648672078431</v>
      </c>
      <c r="K29" s="77"/>
      <c r="L29" s="77"/>
    </row>
    <row r="30" spans="1:12" ht="36" x14ac:dyDescent="0.25">
      <c r="A30" s="78" t="s">
        <v>57</v>
      </c>
      <c r="B30" s="79" t="s">
        <v>58</v>
      </c>
      <c r="C30" s="73">
        <v>32</v>
      </c>
      <c r="D30" s="74">
        <v>51999535</v>
      </c>
      <c r="E30" s="73">
        <f>[3]!Tabla1334[[#This Row],[Física
(C)]]+[3]!Tabla13343[[#This Row],[Física
(C)]]</f>
        <v>11</v>
      </c>
      <c r="F30" s="74">
        <f>[3]!Tabla1334[[#This Row],[Financiera
(D)]]+[3]!Tabla13343[[#This Row],[Financiera
(D)]]</f>
        <v>26149900</v>
      </c>
      <c r="G30" s="73">
        <f>[3]!Tabla1334[[#This Row],[Física 
(E)]]+[3]!Tabla13343[[#This Row],[Física 
(E)]]</f>
        <v>7</v>
      </c>
      <c r="H30" s="74">
        <f>[3]!Tabla1334[[#This Row],[Financiera 
 (F)]]+[3]!Tabla13343[[#This Row],[Financiera 
 (F)]]</f>
        <v>22920190.390000001</v>
      </c>
      <c r="I30" s="75">
        <f>Tabla133434567[[#This Row],[Física 
(E)]]/Tabla133434567[[#This Row],[Física
(C)]]</f>
        <v>0.63636363636363635</v>
      </c>
      <c r="J30" s="76">
        <f>Tabla133434567[[#This Row],[Financiera 
 (F)]]/Tabla133434567[[#This Row],[Financiera
(D)]]</f>
        <v>0.87649246804003078</v>
      </c>
      <c r="K30" s="77"/>
      <c r="L30" s="77"/>
    </row>
    <row r="31" spans="1:12" ht="60" x14ac:dyDescent="0.25">
      <c r="A31" s="78" t="s">
        <v>59</v>
      </c>
      <c r="B31" s="79" t="s">
        <v>60</v>
      </c>
      <c r="C31" s="73">
        <v>2183</v>
      </c>
      <c r="D31" s="74">
        <v>7458881</v>
      </c>
      <c r="E31" s="73">
        <f>[3]!Tabla1334[[#This Row],[Física
(C)]]+[3]!Tabla13343[[#This Row],[Física
(C)]]</f>
        <v>895</v>
      </c>
      <c r="F31" s="74">
        <f>[3]!Tabla1334[[#This Row],[Financiera
(D)]]+[3]!Tabla13343[[#This Row],[Financiera
(D)]]</f>
        <v>3773301</v>
      </c>
      <c r="G31" s="73">
        <f>[3]!Tabla1334[[#This Row],[Física 
(E)]]+[3]!Tabla13343[[#This Row],[Física 
(E)]]</f>
        <v>955</v>
      </c>
      <c r="H31" s="74">
        <f>[3]!Tabla1334[[#This Row],[Financiera 
 (F)]]+[3]!Tabla13343[[#This Row],[Financiera 
 (F)]]</f>
        <v>2919135.62</v>
      </c>
      <c r="I31" s="75">
        <f>Tabla133434567[[#This Row],[Física 
(E)]]/Tabla133434567[[#This Row],[Física
(C)]]</f>
        <v>1.0670391061452513</v>
      </c>
      <c r="J31" s="76">
        <f>Tabla133434567[[#This Row],[Financiera 
 (F)]]/Tabla133434567[[#This Row],[Financiera
(D)]]</f>
        <v>0.77362914328859533</v>
      </c>
      <c r="K31" s="77"/>
      <c r="L31" s="77"/>
    </row>
    <row r="32" spans="1:12" ht="15.75" x14ac:dyDescent="0.25">
      <c r="A32" s="26" t="s">
        <v>61</v>
      </c>
      <c r="B32" s="27"/>
      <c r="C32" s="27"/>
      <c r="D32" s="27"/>
      <c r="E32" s="27"/>
      <c r="F32" s="27"/>
      <c r="G32" s="27"/>
      <c r="H32" s="27"/>
      <c r="I32" s="27"/>
      <c r="J32" s="28"/>
    </row>
    <row r="33" spans="1:11" ht="15.75" x14ac:dyDescent="0.25">
      <c r="A33" s="29" t="s">
        <v>62</v>
      </c>
      <c r="B33" s="30"/>
      <c r="C33" s="30"/>
      <c r="D33" s="30"/>
      <c r="E33" s="30"/>
      <c r="F33" s="30"/>
      <c r="G33" s="30"/>
      <c r="H33" s="30"/>
      <c r="I33" s="30"/>
      <c r="J33" s="31"/>
    </row>
    <row r="34" spans="1:11" ht="15" customHeight="1" x14ac:dyDescent="0.25">
      <c r="A34" s="80" t="s">
        <v>63</v>
      </c>
      <c r="B34" s="37" t="s">
        <v>55</v>
      </c>
      <c r="C34" s="37"/>
      <c r="D34" s="37"/>
      <c r="E34" s="37"/>
      <c r="F34" s="37"/>
      <c r="G34" s="37"/>
      <c r="H34" s="37"/>
      <c r="I34" s="37"/>
      <c r="J34" s="38"/>
    </row>
    <row r="35" spans="1:11" ht="58.5" customHeight="1" x14ac:dyDescent="0.25">
      <c r="A35" s="80" t="s">
        <v>64</v>
      </c>
      <c r="B35" s="37" t="s">
        <v>65</v>
      </c>
      <c r="C35" s="37"/>
      <c r="D35" s="37"/>
      <c r="E35" s="37"/>
      <c r="F35" s="37"/>
      <c r="G35" s="37"/>
      <c r="H35" s="37"/>
      <c r="I35" s="37"/>
      <c r="J35" s="38"/>
    </row>
    <row r="36" spans="1:11" ht="409.5" customHeight="1" x14ac:dyDescent="0.25">
      <c r="A36" s="80" t="s">
        <v>66</v>
      </c>
      <c r="B36" s="37" t="s">
        <v>67</v>
      </c>
      <c r="C36" s="37"/>
      <c r="D36" s="37"/>
      <c r="E36" s="37"/>
      <c r="F36" s="37"/>
      <c r="G36" s="37"/>
      <c r="H36" s="37"/>
      <c r="I36" s="37"/>
      <c r="J36" s="38"/>
    </row>
    <row r="37" spans="1:11" ht="152.25" customHeight="1" x14ac:dyDescent="0.25">
      <c r="A37" s="80" t="s">
        <v>68</v>
      </c>
      <c r="B37" s="81" t="s">
        <v>69</v>
      </c>
      <c r="C37" s="81"/>
      <c r="D37" s="81"/>
      <c r="E37" s="81"/>
      <c r="F37" s="81"/>
      <c r="G37" s="81"/>
      <c r="H37" s="81"/>
      <c r="I37" s="81"/>
      <c r="J37" s="82"/>
    </row>
    <row r="39" spans="1:11" ht="15" customHeight="1" x14ac:dyDescent="0.25">
      <c r="A39" s="80" t="s">
        <v>63</v>
      </c>
      <c r="B39" s="37" t="s">
        <v>57</v>
      </c>
      <c r="C39" s="37"/>
      <c r="D39" s="37"/>
      <c r="E39" s="37"/>
      <c r="F39" s="37"/>
      <c r="G39" s="37"/>
      <c r="H39" s="37"/>
      <c r="I39" s="37"/>
      <c r="J39" s="38"/>
    </row>
    <row r="40" spans="1:11" ht="50.25" customHeight="1" x14ac:dyDescent="0.25">
      <c r="A40" s="80" t="s">
        <v>64</v>
      </c>
      <c r="B40" s="37" t="s">
        <v>70</v>
      </c>
      <c r="C40" s="37"/>
      <c r="D40" s="37"/>
      <c r="E40" s="37"/>
      <c r="F40" s="37"/>
      <c r="G40" s="37"/>
      <c r="H40" s="37"/>
      <c r="I40" s="37"/>
      <c r="J40" s="38"/>
    </row>
    <row r="41" spans="1:11" ht="75" customHeight="1" x14ac:dyDescent="0.25">
      <c r="A41" s="80" t="s">
        <v>66</v>
      </c>
      <c r="B41" s="81" t="s">
        <v>71</v>
      </c>
      <c r="C41" s="81"/>
      <c r="D41" s="81"/>
      <c r="E41" s="81"/>
      <c r="F41" s="81"/>
      <c r="G41" s="81"/>
      <c r="H41" s="81"/>
      <c r="I41" s="81"/>
      <c r="J41" s="82"/>
    </row>
    <row r="42" spans="1:11" ht="102.75" customHeight="1" x14ac:dyDescent="0.25">
      <c r="A42" s="80" t="s">
        <v>68</v>
      </c>
      <c r="B42" s="81" t="s">
        <v>72</v>
      </c>
      <c r="C42" s="81"/>
      <c r="D42" s="81"/>
      <c r="E42" s="81"/>
      <c r="F42" s="81"/>
      <c r="G42" s="81"/>
      <c r="H42" s="81"/>
      <c r="I42" s="81"/>
      <c r="J42" s="82"/>
    </row>
    <row r="43" spans="1:11" ht="15" customHeight="1" x14ac:dyDescent="0.25">
      <c r="A43" s="80"/>
      <c r="B43" s="83"/>
      <c r="C43" s="83"/>
      <c r="D43" s="83"/>
      <c r="E43" s="83"/>
      <c r="F43" s="83"/>
      <c r="G43" s="83"/>
      <c r="H43" s="83"/>
      <c r="I43" s="83"/>
      <c r="J43" s="84"/>
    </row>
    <row r="44" spans="1:11" ht="15" customHeight="1" x14ac:dyDescent="0.25">
      <c r="A44" s="80" t="s">
        <v>63</v>
      </c>
      <c r="B44" s="37" t="s">
        <v>59</v>
      </c>
      <c r="C44" s="37"/>
      <c r="D44" s="37"/>
      <c r="E44" s="37"/>
      <c r="F44" s="37"/>
      <c r="G44" s="37"/>
      <c r="H44" s="37"/>
      <c r="I44" s="37"/>
      <c r="J44" s="38"/>
    </row>
    <row r="45" spans="1:11" ht="48" customHeight="1" x14ac:dyDescent="0.25">
      <c r="A45" s="80" t="s">
        <v>64</v>
      </c>
      <c r="B45" s="37" t="s">
        <v>73</v>
      </c>
      <c r="C45" s="37"/>
      <c r="D45" s="37"/>
      <c r="E45" s="37"/>
      <c r="F45" s="37"/>
      <c r="G45" s="37"/>
      <c r="H45" s="37"/>
      <c r="I45" s="37"/>
      <c r="J45" s="38"/>
    </row>
    <row r="46" spans="1:11" ht="66.75" customHeight="1" x14ac:dyDescent="0.25">
      <c r="A46" s="80" t="s">
        <v>66</v>
      </c>
      <c r="B46" s="81" t="s">
        <v>74</v>
      </c>
      <c r="C46" s="81"/>
      <c r="D46" s="81"/>
      <c r="E46" s="81"/>
      <c r="F46" s="81"/>
      <c r="G46" s="81"/>
      <c r="H46" s="81"/>
      <c r="I46" s="81"/>
      <c r="J46" s="82"/>
    </row>
    <row r="47" spans="1:11" ht="96.75" customHeight="1" x14ac:dyDescent="0.25">
      <c r="A47" s="80" t="s">
        <v>68</v>
      </c>
      <c r="B47" s="81" t="s">
        <v>75</v>
      </c>
      <c r="C47" s="81"/>
      <c r="D47" s="81"/>
      <c r="E47" s="81"/>
      <c r="F47" s="81"/>
      <c r="G47" s="81"/>
      <c r="H47" s="81"/>
      <c r="I47" s="81"/>
      <c r="J47" s="82"/>
      <c r="K47" s="5"/>
    </row>
    <row r="48" spans="1:11" ht="27.75" customHeight="1" x14ac:dyDescent="0.25">
      <c r="A48" s="26" t="s">
        <v>76</v>
      </c>
      <c r="B48" s="27"/>
      <c r="C48" s="27"/>
      <c r="D48" s="27"/>
      <c r="E48" s="27"/>
      <c r="F48" s="27"/>
      <c r="G48" s="27"/>
      <c r="H48" s="27"/>
      <c r="I48" s="27"/>
      <c r="J48" s="28"/>
    </row>
    <row r="49" spans="1:10" ht="27.75" customHeight="1" x14ac:dyDescent="0.25">
      <c r="A49" s="85" t="s">
        <v>77</v>
      </c>
      <c r="B49" s="86"/>
      <c r="C49" s="86"/>
      <c r="D49" s="86"/>
      <c r="E49" s="86"/>
      <c r="F49" s="86"/>
      <c r="G49" s="86"/>
      <c r="H49" s="86"/>
      <c r="I49" s="86"/>
      <c r="J49" s="87"/>
    </row>
    <row r="50" spans="1:10" ht="102" customHeight="1" x14ac:dyDescent="0.25">
      <c r="A50" s="88" t="s">
        <v>78</v>
      </c>
      <c r="B50" s="89"/>
      <c r="C50" s="89"/>
      <c r="D50" s="89"/>
      <c r="E50" s="89"/>
      <c r="F50" s="89"/>
      <c r="G50" s="89"/>
      <c r="H50" s="89"/>
      <c r="I50" s="89"/>
      <c r="J50" s="90"/>
    </row>
    <row r="51" spans="1:10" x14ac:dyDescent="0.25">
      <c r="A51" s="91"/>
      <c r="B51" s="91"/>
      <c r="C51" s="91"/>
      <c r="D51" s="91"/>
      <c r="E51" s="91"/>
      <c r="F51" s="91"/>
      <c r="G51" s="91"/>
      <c r="H51" s="91"/>
      <c r="I51" s="91"/>
      <c r="J51" s="91"/>
    </row>
    <row r="52" spans="1:10" x14ac:dyDescent="0.25">
      <c r="A52" s="92" t="s">
        <v>79</v>
      </c>
      <c r="B52" s="92"/>
      <c r="C52" s="92"/>
      <c r="D52" s="92"/>
      <c r="E52" s="92"/>
      <c r="F52" s="92"/>
      <c r="G52" s="92"/>
      <c r="H52" s="92"/>
      <c r="I52" s="92"/>
      <c r="J52" s="92"/>
    </row>
  </sheetData>
  <mergeCells count="56">
    <mergeCell ref="B47:J47"/>
    <mergeCell ref="A48:J48"/>
    <mergeCell ref="A49:J49"/>
    <mergeCell ref="A50:J50"/>
    <mergeCell ref="A52:J52"/>
    <mergeCell ref="B40:J40"/>
    <mergeCell ref="B41:J41"/>
    <mergeCell ref="B42:J42"/>
    <mergeCell ref="B44:J44"/>
    <mergeCell ref="B45:J45"/>
    <mergeCell ref="B46:J46"/>
    <mergeCell ref="A33:J33"/>
    <mergeCell ref="B34:J34"/>
    <mergeCell ref="B35:J35"/>
    <mergeCell ref="B36:J36"/>
    <mergeCell ref="B37:J37"/>
    <mergeCell ref="B39:J39"/>
    <mergeCell ref="A26:J26"/>
    <mergeCell ref="C27:D27"/>
    <mergeCell ref="E27:F27"/>
    <mergeCell ref="G27:H27"/>
    <mergeCell ref="I27:J27"/>
    <mergeCell ref="A32:J32"/>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presupuestado para el producto" sqref="E29:E31 G29:H31 D30:D31 D28 F28:F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0:J51"/>
    <dataValidation allowBlank="1" showInputMessage="1" showErrorMessage="1" prompt="De existir desvío, explicar razones." sqref="B42:J42 B47:J47"/>
    <dataValidation allowBlank="1" showInputMessage="1" showErrorMessage="1" prompt="1. Describir lo plasmado en el presupuesto_x000a_2. Describir lo alcanzado en términos financieros y de producción " sqref="B41:J41 B46:J46"/>
    <dataValidation allowBlank="1" showInputMessage="1" showErrorMessage="1" prompt="¿En qué consiste el producto? su objetivo" sqref="B40:J40 B45:J45 B35:J36"/>
    <dataValidation allowBlank="1" showInputMessage="1" showErrorMessage="1" prompt="Nombre del producto" sqref="B34:J34 B39:J39 B43:J4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SEMESTRE 1 2022</vt:lpstr>
      <vt:lpstr>'SEMESTRE 1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Sawdy Yamel Ortiz Jiménez</dc:creator>
  <cp:lastModifiedBy>Sawdy Yamel Ortiz Jiménez</cp:lastModifiedBy>
  <dcterms:created xsi:type="dcterms:W3CDTF">2022-07-19T14:35:24Z</dcterms:created>
  <dcterms:modified xsi:type="dcterms:W3CDTF">2022-07-19T14:36:31Z</dcterms:modified>
</cp:coreProperties>
</file>