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RAMITE DICIEMBRE " sheetId="1" r:id="rId1"/>
  </sheets>
  <calcPr calcId="145621"/>
</workbook>
</file>

<file path=xl/calcChain.xml><?xml version="1.0" encoding="utf-8"?>
<calcChain xmlns="http://schemas.openxmlformats.org/spreadsheetml/2006/main">
  <c r="K29" i="1" l="1"/>
  <c r="J29" i="1"/>
  <c r="I29" i="1"/>
  <c r="H29" i="1"/>
  <c r="G29" i="1"/>
  <c r="F29" i="1"/>
  <c r="M24" i="1"/>
  <c r="N24" i="1" s="1"/>
  <c r="N16" i="1"/>
  <c r="M16" i="1"/>
  <c r="M13" i="1"/>
  <c r="N13" i="1" s="1"/>
  <c r="N12" i="1"/>
  <c r="M12" i="1"/>
  <c r="L11" i="1"/>
  <c r="L29" i="1" s="1"/>
  <c r="N6" i="1"/>
  <c r="M6" i="1"/>
  <c r="M11" i="1" l="1"/>
  <c r="N11" i="1" s="1"/>
  <c r="N29" i="1" s="1"/>
  <c r="M29" i="1" l="1"/>
</calcChain>
</file>

<file path=xl/sharedStrings.xml><?xml version="1.0" encoding="utf-8"?>
<sst xmlns="http://schemas.openxmlformats.org/spreadsheetml/2006/main" count="144" uniqueCount="70">
  <si>
    <t xml:space="preserve">INSTITUTO DOMINICANO DE INVESTIGACIONES AGROPECUARIAS Y FORESTALES- IDIAF
</t>
  </si>
  <si>
    <t>NÓMINA TRAMITE DE PENSION CORRESPONDIENTE AL MES DE DICIEMBRE2022</t>
  </si>
  <si>
    <t>No.Registro</t>
  </si>
  <si>
    <t>Nombre</t>
  </si>
  <si>
    <t xml:space="preserve">Dirección </t>
  </si>
  <si>
    <t>Categoria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</si>
  <si>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</si>
  <si>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</si>
  <si>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</si>
  <si>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</si>
  <si>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</si>
  <si>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</si>
  <si>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</si>
  <si>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</si>
  <si>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</si>
  <si>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</si>
  <si>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</si>
  <si>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CLAUDIO PEREYRA LINARES</t>
  </si>
  <si>
    <t>DIRECCION EJECUTIVA</t>
  </si>
  <si>
    <t>ASISTENTE ADMINISTRATIVO</t>
  </si>
  <si>
    <t>M</t>
  </si>
  <si>
    <t>RAMON ELPIDIO ARBONA SANCHEZ</t>
  </si>
  <si>
    <t>FIJO</t>
  </si>
  <si>
    <t>INVESTIGADOR TITULAR</t>
  </si>
  <si>
    <t>ISIDRO ALMONTE</t>
  </si>
  <si>
    <t>DIRECCION DE INVESTIGACION</t>
  </si>
  <si>
    <t xml:space="preserve">FIJO </t>
  </si>
  <si>
    <t>INVESTIGADOR ASOCIADO</t>
  </si>
  <si>
    <t>MAXIMO JOSE HALPAY GARCIA</t>
  </si>
  <si>
    <t xml:space="preserve">CARRERA ADMINISTATIVA </t>
  </si>
  <si>
    <t>JULIO CESAR LOPEZ GRULLON</t>
  </si>
  <si>
    <t>TECNICO I</t>
  </si>
  <si>
    <t>ANDREA OSIDIA FELIZ</t>
  </si>
  <si>
    <t>F</t>
  </si>
  <si>
    <t>FERNANDO OVIEDO</t>
  </si>
  <si>
    <t>CARLOS MANUEL CESPEDES ESPINAL</t>
  </si>
  <si>
    <t>ROSA MARIA MENDEZ BAUTISTA</t>
  </si>
  <si>
    <t>MIGUEL ANTONIO MARTINEZ CRUZ</t>
  </si>
  <si>
    <t>ENCARGADO DE CENTRO REGIONAL</t>
  </si>
  <si>
    <t>ARIDIO ARACELIS PEREZ ABREU</t>
  </si>
  <si>
    <t>ESTATUTO SIMPLIFICADO</t>
  </si>
  <si>
    <t>VICTOR MANUEL JOSE FLORENTINO</t>
  </si>
  <si>
    <t>DIRECCION ADMINISTRATIVA Y FINANCIERA</t>
  </si>
  <si>
    <t>SUB ENCARGADO</t>
  </si>
  <si>
    <t>ELENA LUISA POZO JAVIER</t>
  </si>
  <si>
    <t>CONSERJE</t>
  </si>
  <si>
    <t>RAMON FERREIRA</t>
  </si>
  <si>
    <t>PLACIDA CARITINA DE JESUS MARTE</t>
  </si>
  <si>
    <t>DIGNORA REYES</t>
  </si>
  <si>
    <t>MININO SANTANA</t>
  </si>
  <si>
    <t>CENTROS REGIONALES</t>
  </si>
  <si>
    <t>OBRERO</t>
  </si>
  <si>
    <t>FRANCISCO ANTONIO ARIAS GARCIA</t>
  </si>
  <si>
    <t>ENCARGADO ALMACEN</t>
  </si>
  <si>
    <t>FREDIS ABRAHAN ADAMES CARRASCO</t>
  </si>
  <si>
    <t>OPERADOR DE EQUIPOS PESADOS</t>
  </si>
  <si>
    <t>JOSE FRANCISCO BATISTA CUEVAS</t>
  </si>
  <si>
    <t>RAMON DARIO MARTINEZ MENDEZ</t>
  </si>
  <si>
    <t>RAFAEL ELCIDES CIPRIAN DIAZ</t>
  </si>
  <si>
    <t>FABIO LORENZO CORPORAN</t>
  </si>
  <si>
    <t>JOSE MIGUEL LIRIANO DEL ORBE</t>
  </si>
  <si>
    <t>CAPATAZ</t>
  </si>
  <si>
    <t>TOTAL</t>
  </si>
  <si>
    <t>NOVEDADES VARIAS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</si>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</sst>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6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4" fillId="0" borderId="2" xfId="0" applyFont="1" applyFill="1" applyBorder="1"/>
    <xf numFmtId="164" fontId="0" fillId="0" borderId="2" xfId="1" applyNumberFormat="1" applyFont="1" applyFill="1" applyBorder="1"/>
    <xf numFmtId="43" fontId="0" fillId="0" borderId="2" xfId="1" applyFont="1" applyBorder="1"/>
    <xf numFmtId="43" fontId="0" fillId="0" borderId="2" xfId="1" applyFont="1" applyFill="1" applyBorder="1"/>
    <xf numFmtId="164" fontId="0" fillId="4" borderId="2" xfId="1" applyNumberFormat="1" applyFont="1" applyFill="1" applyBorder="1"/>
    <xf numFmtId="43" fontId="0" fillId="4" borderId="2" xfId="1" applyFont="1" applyFill="1" applyBorder="1"/>
    <xf numFmtId="164" fontId="0" fillId="0" borderId="2" xfId="1" applyNumberFormat="1" applyFont="1" applyBorder="1"/>
    <xf numFmtId="0" fontId="0" fillId="0" borderId="0" xfId="0" applyFill="1"/>
    <xf numFmtId="43" fontId="0" fillId="4" borderId="3" xfId="1" applyFont="1" applyFill="1" applyBorder="1"/>
    <xf numFmtId="43" fontId="0" fillId="0" borderId="3" xfId="1" applyFont="1" applyFill="1" applyBorder="1"/>
    <xf numFmtId="43" fontId="2" fillId="0" borderId="0" xfId="1" applyFont="1" applyFill="1" applyBorder="1"/>
    <xf numFmtId="43" fontId="5" fillId="0" borderId="0" xfId="0" applyNumberFormat="1" applyFont="1" applyFill="1"/>
    <xf numFmtId="0" fontId="0" fillId="4" borderId="0" xfId="0" applyFill="1"/>
    <xf numFmtId="43" fontId="0" fillId="0" borderId="0" xfId="1" applyFont="1" applyFill="1" applyBorder="1"/>
    <xf numFmtId="0" fontId="0" fillId="0" borderId="0" xfId="0" applyBorder="1"/>
    <xf numFmtId="0" fontId="0" fillId="0" borderId="4" xfId="0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1204482</xdr:colOff>
      <xdr:row>0</xdr:row>
      <xdr:rowOff>47625</xdr:rowOff>
    </xdr:from>
    <xdr:to>
      <xdr:col>4</xdr:col>
      <xdr:colOff>104776</xdr:colOff>
      <xdr:row>2</xdr:row>
      <xdr:rowOff>133350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33882" y="47625"/>
          <a:ext cx="633844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selection activeCell="B5" sqref="B5:B28"/>
    </sheetView>
  </sheetViews>
  <sheetFormatPr baseColWidth="10" defaultRowHeight="15" x14ac:dyDescent="0.25"/>
  <cols>
    <col min="1" max="1" width="14.85546875" bestFit="1" customWidth="1"/>
    <col min="2" max="2" width="43.140625" customWidth="1"/>
    <col min="3" max="3" width="41.42578125" bestFit="1" customWidth="1"/>
    <col min="4" max="4" width="26" bestFit="1" customWidth="1"/>
    <col min="5" max="5" width="31.7109375" customWidth="1"/>
    <col min="6" max="6" width="21.140625" bestFit="1" customWidth="1"/>
    <col min="7" max="7" width="12.42578125" bestFit="1" customWidth="1"/>
    <col min="8" max="8" width="21.140625" bestFit="1" customWidth="1"/>
    <col min="9" max="9" width="17.5703125" bestFit="1" customWidth="1"/>
    <col min="10" max="10" width="17" bestFit="1" customWidth="1"/>
    <col min="11" max="11" width="35.85546875" bestFit="1" customWidth="1"/>
    <col min="12" max="12" width="17" bestFit="1" customWidth="1"/>
    <col min="13" max="14" width="18.7109375" bestFit="1" customWidth="1"/>
  </cols>
  <sheetData>
    <row r="1" spans="1:1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6" ht="18.7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spans="1:16" x14ac:dyDescent="0.25">
      <c r="A5" s="4">
        <v>1</v>
      </c>
      <c r="B5" s="5" t="s">
        <v>17</v>
      </c>
      <c r="C5" s="6" t="s">
        <v>18</v>
      </c>
      <c r="D5" s="5">
        <v>0</v>
      </c>
      <c r="E5" s="5" t="s">
        <v>19</v>
      </c>
      <c r="F5" s="6">
        <v>45000</v>
      </c>
      <c r="G5" s="5">
        <v>0</v>
      </c>
      <c r="H5" s="5">
        <v>45000</v>
      </c>
      <c r="I5" s="6">
        <v>1291.5</v>
      </c>
      <c r="J5" s="5">
        <v>1148.33</v>
      </c>
      <c r="K5" s="5">
        <v>1368</v>
      </c>
      <c r="L5" s="6">
        <v>14868.89</v>
      </c>
      <c r="M5" s="5">
        <v>18676.72</v>
      </c>
      <c r="N5" s="5">
        <v>26323.279999999999</v>
      </c>
      <c r="O5" s="5" t="s">
        <v>20</v>
      </c>
    </row>
    <row r="6" spans="1:16" x14ac:dyDescent="0.25">
      <c r="A6" s="7">
        <v>2</v>
      </c>
      <c r="B6" s="8" t="s">
        <v>21</v>
      </c>
      <c r="C6" s="8" t="s">
        <v>18</v>
      </c>
      <c r="D6" s="8" t="s">
        <v>22</v>
      </c>
      <c r="E6" s="8" t="s">
        <v>23</v>
      </c>
      <c r="F6" s="8">
        <v>85484.5</v>
      </c>
      <c r="G6" s="8">
        <v>0</v>
      </c>
      <c r="H6" s="8">
        <v>85484.5</v>
      </c>
      <c r="I6" s="8">
        <v>2453.41</v>
      </c>
      <c r="J6" s="8">
        <v>8690.9599999999991</v>
      </c>
      <c r="K6" s="8">
        <v>2598.73</v>
      </c>
      <c r="L6" s="8">
        <v>7028.03</v>
      </c>
      <c r="M6" s="8">
        <f>+I6+J6+K6+L6</f>
        <v>20771.129999999997</v>
      </c>
      <c r="N6" s="8">
        <f>+H6-M6</f>
        <v>64713.37</v>
      </c>
      <c r="O6" s="8" t="s">
        <v>20</v>
      </c>
    </row>
    <row r="7" spans="1:16" x14ac:dyDescent="0.25">
      <c r="A7" s="9">
        <v>3</v>
      </c>
      <c r="B7" s="5" t="s">
        <v>24</v>
      </c>
      <c r="C7" s="5" t="s">
        <v>25</v>
      </c>
      <c r="D7" s="5" t="s">
        <v>26</v>
      </c>
      <c r="E7" s="5" t="s">
        <v>27</v>
      </c>
      <c r="F7" s="5">
        <v>85000</v>
      </c>
      <c r="G7" s="5">
        <v>0</v>
      </c>
      <c r="H7" s="5">
        <v>85000</v>
      </c>
      <c r="I7" s="5">
        <v>2439.5</v>
      </c>
      <c r="J7" s="5">
        <v>8576.99</v>
      </c>
      <c r="K7" s="5">
        <v>2584</v>
      </c>
      <c r="L7" s="5">
        <v>2750.29</v>
      </c>
      <c r="M7" s="5">
        <v>16350.78</v>
      </c>
      <c r="N7" s="5">
        <v>68649.22</v>
      </c>
      <c r="O7" s="5" t="s">
        <v>20</v>
      </c>
    </row>
    <row r="8" spans="1:16" x14ac:dyDescent="0.25">
      <c r="A8" s="9">
        <v>4</v>
      </c>
      <c r="B8" s="5" t="s">
        <v>28</v>
      </c>
      <c r="C8" s="5" t="s">
        <v>25</v>
      </c>
      <c r="D8" s="5" t="s">
        <v>29</v>
      </c>
      <c r="E8" s="5" t="s">
        <v>27</v>
      </c>
      <c r="F8" s="5">
        <v>85000</v>
      </c>
      <c r="G8" s="5">
        <v>0</v>
      </c>
      <c r="H8" s="5">
        <v>85000</v>
      </c>
      <c r="I8" s="5">
        <v>2439.5</v>
      </c>
      <c r="J8" s="5">
        <v>8576.99</v>
      </c>
      <c r="K8" s="5">
        <v>2584</v>
      </c>
      <c r="L8" s="5">
        <v>221.25</v>
      </c>
      <c r="M8" s="5">
        <v>13821.74</v>
      </c>
      <c r="N8" s="5">
        <v>71178.259999999995</v>
      </c>
      <c r="O8" s="5" t="s">
        <v>20</v>
      </c>
    </row>
    <row r="9" spans="1:16" x14ac:dyDescent="0.25">
      <c r="A9" s="9">
        <v>5</v>
      </c>
      <c r="B9" s="5" t="s">
        <v>30</v>
      </c>
      <c r="C9" s="5" t="s">
        <v>25</v>
      </c>
      <c r="D9" s="5" t="s">
        <v>26</v>
      </c>
      <c r="E9" s="5" t="s">
        <v>31</v>
      </c>
      <c r="F9" s="5">
        <v>51100</v>
      </c>
      <c r="G9" s="5">
        <v>0</v>
      </c>
      <c r="H9" s="5">
        <v>51100</v>
      </c>
      <c r="I9" s="5">
        <v>1466.57</v>
      </c>
      <c r="J9" s="5">
        <v>2009.25</v>
      </c>
      <c r="K9" s="5">
        <v>1553.44</v>
      </c>
      <c r="L9" s="5">
        <v>619.51</v>
      </c>
      <c r="M9" s="5">
        <v>5648.77</v>
      </c>
      <c r="N9" s="5">
        <v>45451.23</v>
      </c>
      <c r="O9" s="5" t="s">
        <v>20</v>
      </c>
    </row>
    <row r="10" spans="1:16" x14ac:dyDescent="0.25">
      <c r="A10" s="9">
        <v>6</v>
      </c>
      <c r="B10" s="5" t="s">
        <v>32</v>
      </c>
      <c r="C10" s="5" t="s">
        <v>25</v>
      </c>
      <c r="D10" s="5" t="s">
        <v>29</v>
      </c>
      <c r="E10" s="5" t="s">
        <v>27</v>
      </c>
      <c r="F10" s="5">
        <v>85000</v>
      </c>
      <c r="G10" s="5">
        <v>0</v>
      </c>
      <c r="H10" s="5">
        <v>85000</v>
      </c>
      <c r="I10" s="5">
        <v>2439.5</v>
      </c>
      <c r="J10" s="5">
        <v>8576.99</v>
      </c>
      <c r="K10" s="5">
        <v>2584</v>
      </c>
      <c r="L10" s="5">
        <v>18715.5</v>
      </c>
      <c r="M10" s="5">
        <v>32315.99</v>
      </c>
      <c r="N10" s="5">
        <v>52684.01</v>
      </c>
      <c r="O10" s="5" t="s">
        <v>33</v>
      </c>
    </row>
    <row r="11" spans="1:16" s="10" customFormat="1" x14ac:dyDescent="0.25">
      <c r="A11" s="7">
        <v>7</v>
      </c>
      <c r="B11" s="8" t="s">
        <v>34</v>
      </c>
      <c r="C11" s="8" t="s">
        <v>25</v>
      </c>
      <c r="D11" s="8" t="s">
        <v>29</v>
      </c>
      <c r="E11" s="8" t="s">
        <v>27</v>
      </c>
      <c r="F11" s="8">
        <v>85000</v>
      </c>
      <c r="G11" s="8">
        <v>0</v>
      </c>
      <c r="H11" s="8">
        <v>85000</v>
      </c>
      <c r="I11" s="8">
        <v>2439.5</v>
      </c>
      <c r="J11" s="8">
        <v>8576.99</v>
      </c>
      <c r="K11" s="8">
        <v>2584</v>
      </c>
      <c r="L11" s="8">
        <f>1930.75-300</f>
        <v>1630.75</v>
      </c>
      <c r="M11" s="8">
        <f>+I11+J11+K11+L11</f>
        <v>15231.24</v>
      </c>
      <c r="N11" s="8">
        <f>+H11-M11</f>
        <v>69768.759999999995</v>
      </c>
      <c r="O11" s="8" t="s">
        <v>20</v>
      </c>
    </row>
    <row r="12" spans="1:16" s="10" customFormat="1" x14ac:dyDescent="0.25">
      <c r="A12" s="4">
        <v>8</v>
      </c>
      <c r="B12" s="6" t="s">
        <v>35</v>
      </c>
      <c r="C12" s="6" t="s">
        <v>25</v>
      </c>
      <c r="D12" s="6" t="s">
        <v>29</v>
      </c>
      <c r="E12" s="6" t="s">
        <v>27</v>
      </c>
      <c r="F12" s="6">
        <v>85000</v>
      </c>
      <c r="G12" s="6">
        <v>0</v>
      </c>
      <c r="H12" s="6">
        <v>85000</v>
      </c>
      <c r="I12" s="6">
        <v>2439.5</v>
      </c>
      <c r="J12" s="6">
        <v>8576.99</v>
      </c>
      <c r="K12" s="6">
        <v>2584</v>
      </c>
      <c r="L12" s="6">
        <v>480.75</v>
      </c>
      <c r="M12" s="6">
        <f>+L12+K12+J12+I12</f>
        <v>14081.24</v>
      </c>
      <c r="N12" s="6">
        <f>+F12-M12</f>
        <v>70918.759999999995</v>
      </c>
      <c r="O12" s="6" t="s">
        <v>20</v>
      </c>
    </row>
    <row r="13" spans="1:16" s="10" customFormat="1" x14ac:dyDescent="0.25">
      <c r="A13" s="7">
        <v>9</v>
      </c>
      <c r="B13" s="8" t="s">
        <v>36</v>
      </c>
      <c r="C13" s="8" t="s">
        <v>25</v>
      </c>
      <c r="D13" s="8" t="s">
        <v>29</v>
      </c>
      <c r="E13" s="8" t="s">
        <v>27</v>
      </c>
      <c r="F13" s="8">
        <v>85000</v>
      </c>
      <c r="G13" s="8">
        <v>0</v>
      </c>
      <c r="H13" s="8">
        <v>85000</v>
      </c>
      <c r="I13" s="8">
        <v>2439.5</v>
      </c>
      <c r="J13" s="8">
        <v>8576.99</v>
      </c>
      <c r="K13" s="8">
        <v>2584</v>
      </c>
      <c r="L13" s="8">
        <v>1201.3900000000001</v>
      </c>
      <c r="M13" s="8">
        <f>+I13+J13+K13+L13</f>
        <v>14801.88</v>
      </c>
      <c r="N13" s="8">
        <f>+H13-M13</f>
        <v>70198.12</v>
      </c>
      <c r="O13" s="11" t="s">
        <v>33</v>
      </c>
    </row>
    <row r="14" spans="1:16" s="10" customFormat="1" x14ac:dyDescent="0.25">
      <c r="A14" s="4">
        <v>10</v>
      </c>
      <c r="B14" s="6" t="s">
        <v>37</v>
      </c>
      <c r="C14" s="6" t="s">
        <v>25</v>
      </c>
      <c r="D14" s="6" t="s">
        <v>22</v>
      </c>
      <c r="E14" s="6" t="s">
        <v>38</v>
      </c>
      <c r="F14" s="6">
        <v>85000</v>
      </c>
      <c r="G14" s="6">
        <v>0</v>
      </c>
      <c r="H14" s="6">
        <v>85000</v>
      </c>
      <c r="I14" s="6">
        <v>2439.5</v>
      </c>
      <c r="J14" s="6">
        <v>8576.99</v>
      </c>
      <c r="K14" s="6">
        <v>2584</v>
      </c>
      <c r="L14" s="6">
        <v>1506.19</v>
      </c>
      <c r="M14" s="6">
        <v>15106.68</v>
      </c>
      <c r="N14" s="6">
        <v>69893.320000000007</v>
      </c>
      <c r="O14" s="6" t="s">
        <v>20</v>
      </c>
    </row>
    <row r="15" spans="1:16" s="10" customFormat="1" x14ac:dyDescent="0.25">
      <c r="A15" s="4">
        <v>11</v>
      </c>
      <c r="B15" s="6" t="s">
        <v>39</v>
      </c>
      <c r="C15" s="6" t="s">
        <v>25</v>
      </c>
      <c r="D15" s="6" t="s">
        <v>40</v>
      </c>
      <c r="E15" s="6" t="s">
        <v>27</v>
      </c>
      <c r="F15" s="6">
        <v>85000</v>
      </c>
      <c r="G15" s="6">
        <v>0</v>
      </c>
      <c r="H15" s="6">
        <v>85000</v>
      </c>
      <c r="I15" s="6">
        <v>2439.5</v>
      </c>
      <c r="J15" s="6">
        <v>8576.99</v>
      </c>
      <c r="K15" s="6">
        <v>2584</v>
      </c>
      <c r="L15" s="6">
        <v>2277.52</v>
      </c>
      <c r="M15" s="6">
        <v>15878.01</v>
      </c>
      <c r="N15" s="6">
        <v>69121.990000000005</v>
      </c>
      <c r="O15" s="6" t="s">
        <v>20</v>
      </c>
    </row>
    <row r="16" spans="1:16" s="10" customFormat="1" x14ac:dyDescent="0.25">
      <c r="A16" s="7">
        <v>12</v>
      </c>
      <c r="B16" s="8" t="s">
        <v>41</v>
      </c>
      <c r="C16" s="8" t="s">
        <v>42</v>
      </c>
      <c r="D16" s="8" t="s">
        <v>22</v>
      </c>
      <c r="E16" s="8" t="s">
        <v>43</v>
      </c>
      <c r="F16" s="8">
        <v>18290.79</v>
      </c>
      <c r="G16" s="8">
        <v>0</v>
      </c>
      <c r="H16" s="8">
        <v>18290.79</v>
      </c>
      <c r="I16" s="8">
        <v>524.95000000000005</v>
      </c>
      <c r="J16" s="8">
        <v>0</v>
      </c>
      <c r="K16" s="8">
        <v>556.04</v>
      </c>
      <c r="L16" s="8">
        <v>2408.14</v>
      </c>
      <c r="M16" s="8">
        <f>+I16+K16+L16</f>
        <v>3489.13</v>
      </c>
      <c r="N16" s="8">
        <f>+H16-M16</f>
        <v>14801.66</v>
      </c>
      <c r="O16" s="8" t="s">
        <v>20</v>
      </c>
    </row>
    <row r="17" spans="1:15" s="10" customFormat="1" x14ac:dyDescent="0.25">
      <c r="A17" s="4">
        <v>13</v>
      </c>
      <c r="B17" s="6" t="s">
        <v>44</v>
      </c>
      <c r="C17" s="6" t="s">
        <v>42</v>
      </c>
      <c r="D17" s="6" t="s">
        <v>40</v>
      </c>
      <c r="E17" s="6" t="s">
        <v>45</v>
      </c>
      <c r="F17" s="6">
        <v>10000</v>
      </c>
      <c r="G17" s="6">
        <v>0</v>
      </c>
      <c r="H17" s="6">
        <v>10000</v>
      </c>
      <c r="I17" s="6">
        <v>287</v>
      </c>
      <c r="J17" s="6">
        <v>0</v>
      </c>
      <c r="K17" s="6">
        <v>304</v>
      </c>
      <c r="L17" s="6">
        <v>5095.5</v>
      </c>
      <c r="M17" s="6">
        <v>5686.5</v>
      </c>
      <c r="N17" s="6">
        <v>4313.5</v>
      </c>
      <c r="O17" s="6" t="s">
        <v>33</v>
      </c>
    </row>
    <row r="18" spans="1:15" s="10" customFormat="1" x14ac:dyDescent="0.25">
      <c r="A18" s="4">
        <v>14</v>
      </c>
      <c r="B18" s="6" t="s">
        <v>46</v>
      </c>
      <c r="C18" s="6" t="s">
        <v>42</v>
      </c>
      <c r="D18" s="6" t="s">
        <v>40</v>
      </c>
      <c r="E18" s="6" t="s">
        <v>43</v>
      </c>
      <c r="F18" s="6">
        <v>21525</v>
      </c>
      <c r="G18" s="6">
        <v>0</v>
      </c>
      <c r="H18" s="6">
        <v>21525</v>
      </c>
      <c r="I18" s="6">
        <v>617.77</v>
      </c>
      <c r="J18" s="6">
        <v>0</v>
      </c>
      <c r="K18" s="6">
        <v>654.36</v>
      </c>
      <c r="L18" s="6">
        <v>119.51</v>
      </c>
      <c r="M18" s="6">
        <v>1391.64</v>
      </c>
      <c r="N18" s="6">
        <v>20133.36</v>
      </c>
      <c r="O18" s="6" t="s">
        <v>20</v>
      </c>
    </row>
    <row r="19" spans="1:15" s="10" customFormat="1" x14ac:dyDescent="0.25">
      <c r="A19" s="4">
        <v>15</v>
      </c>
      <c r="B19" s="6" t="s">
        <v>47</v>
      </c>
      <c r="C19" s="6" t="s">
        <v>42</v>
      </c>
      <c r="D19" s="6" t="s">
        <v>40</v>
      </c>
      <c r="E19" s="6" t="s">
        <v>45</v>
      </c>
      <c r="F19" s="6">
        <v>10000</v>
      </c>
      <c r="G19" s="6">
        <v>0</v>
      </c>
      <c r="H19" s="6">
        <v>10000</v>
      </c>
      <c r="I19" s="6">
        <v>287</v>
      </c>
      <c r="J19" s="6">
        <v>0</v>
      </c>
      <c r="K19" s="6">
        <v>304</v>
      </c>
      <c r="L19" s="6">
        <v>0</v>
      </c>
      <c r="M19" s="6">
        <v>591</v>
      </c>
      <c r="N19" s="6">
        <v>9409</v>
      </c>
      <c r="O19" s="6" t="s">
        <v>33</v>
      </c>
    </row>
    <row r="20" spans="1:15" s="10" customFormat="1" x14ac:dyDescent="0.25">
      <c r="A20" s="4">
        <v>16</v>
      </c>
      <c r="B20" s="6" t="s">
        <v>48</v>
      </c>
      <c r="C20" s="6" t="s">
        <v>42</v>
      </c>
      <c r="D20" s="6" t="s">
        <v>40</v>
      </c>
      <c r="E20" s="6" t="s">
        <v>45</v>
      </c>
      <c r="F20" s="6">
        <v>10000</v>
      </c>
      <c r="G20" s="6">
        <v>0</v>
      </c>
      <c r="H20" s="6">
        <v>10000</v>
      </c>
      <c r="I20" s="6">
        <v>287</v>
      </c>
      <c r="J20" s="6">
        <v>0</v>
      </c>
      <c r="K20" s="6">
        <v>304</v>
      </c>
      <c r="L20" s="6">
        <v>250.13</v>
      </c>
      <c r="M20" s="6">
        <v>841.13</v>
      </c>
      <c r="N20" s="6">
        <v>9158.8700000000008</v>
      </c>
      <c r="O20" s="12" t="s">
        <v>33</v>
      </c>
    </row>
    <row r="21" spans="1:15" s="10" customFormat="1" x14ac:dyDescent="0.25">
      <c r="A21" s="4">
        <v>17</v>
      </c>
      <c r="B21" s="6" t="s">
        <v>49</v>
      </c>
      <c r="C21" s="6" t="s">
        <v>50</v>
      </c>
      <c r="D21" s="6" t="s">
        <v>40</v>
      </c>
      <c r="E21" s="6" t="s">
        <v>51</v>
      </c>
      <c r="F21" s="6">
        <v>10000</v>
      </c>
      <c r="G21" s="6">
        <v>0</v>
      </c>
      <c r="H21" s="6">
        <v>10000</v>
      </c>
      <c r="I21" s="6">
        <v>287</v>
      </c>
      <c r="J21" s="6">
        <v>0</v>
      </c>
      <c r="K21" s="6">
        <v>304</v>
      </c>
      <c r="L21" s="6">
        <v>2507.3000000000002</v>
      </c>
      <c r="M21" s="6">
        <v>3098.3</v>
      </c>
      <c r="N21" s="6">
        <v>6901.7</v>
      </c>
      <c r="O21" s="6" t="s">
        <v>20</v>
      </c>
    </row>
    <row r="22" spans="1:15" s="10" customFormat="1" x14ac:dyDescent="0.25">
      <c r="A22" s="4">
        <v>18</v>
      </c>
      <c r="B22" s="6" t="s">
        <v>52</v>
      </c>
      <c r="C22" s="6" t="s">
        <v>50</v>
      </c>
      <c r="D22" s="6" t="s">
        <v>40</v>
      </c>
      <c r="E22" s="6" t="s">
        <v>53</v>
      </c>
      <c r="F22" s="6">
        <v>10000</v>
      </c>
      <c r="G22" s="6">
        <v>0</v>
      </c>
      <c r="H22" s="6">
        <v>10000</v>
      </c>
      <c r="I22" s="6">
        <v>287</v>
      </c>
      <c r="J22" s="6">
        <v>0</v>
      </c>
      <c r="K22" s="6">
        <v>304</v>
      </c>
      <c r="L22" s="6">
        <v>3177.52</v>
      </c>
      <c r="M22" s="6">
        <v>3768.52</v>
      </c>
      <c r="N22" s="6">
        <v>6231.48</v>
      </c>
      <c r="O22" s="6" t="s">
        <v>20</v>
      </c>
    </row>
    <row r="23" spans="1:15" s="10" customFormat="1" x14ac:dyDescent="0.25">
      <c r="A23" s="4">
        <v>19</v>
      </c>
      <c r="B23" s="6" t="s">
        <v>54</v>
      </c>
      <c r="C23" s="6" t="s">
        <v>50</v>
      </c>
      <c r="D23" s="6" t="s">
        <v>40</v>
      </c>
      <c r="E23" s="6" t="s">
        <v>55</v>
      </c>
      <c r="F23" s="6">
        <v>10000</v>
      </c>
      <c r="G23" s="6">
        <v>0</v>
      </c>
      <c r="H23" s="6">
        <v>10000</v>
      </c>
      <c r="I23" s="6">
        <v>287</v>
      </c>
      <c r="J23" s="6">
        <v>0</v>
      </c>
      <c r="K23" s="6">
        <v>304</v>
      </c>
      <c r="L23" s="6">
        <v>1764.32</v>
      </c>
      <c r="M23" s="6">
        <v>2355.3200000000002</v>
      </c>
      <c r="N23" s="6">
        <v>7644.68</v>
      </c>
      <c r="O23" s="6" t="s">
        <v>20</v>
      </c>
    </row>
    <row r="24" spans="1:15" s="10" customFormat="1" x14ac:dyDescent="0.25">
      <c r="A24" s="4">
        <v>20</v>
      </c>
      <c r="B24" s="6" t="s">
        <v>56</v>
      </c>
      <c r="C24" s="6" t="s">
        <v>50</v>
      </c>
      <c r="D24" s="6" t="s">
        <v>40</v>
      </c>
      <c r="E24" s="6" t="s">
        <v>51</v>
      </c>
      <c r="F24" s="6">
        <v>10000</v>
      </c>
      <c r="G24" s="6">
        <v>0</v>
      </c>
      <c r="H24" s="6">
        <v>10000</v>
      </c>
      <c r="I24" s="6">
        <v>287</v>
      </c>
      <c r="J24" s="6">
        <v>0</v>
      </c>
      <c r="K24" s="6">
        <v>304</v>
      </c>
      <c r="L24" s="6">
        <v>319.51</v>
      </c>
      <c r="M24" s="6">
        <f>+L24+K24+I24</f>
        <v>910.51</v>
      </c>
      <c r="N24" s="6">
        <f>+H24-M24</f>
        <v>9089.49</v>
      </c>
      <c r="O24" s="6" t="s">
        <v>20</v>
      </c>
    </row>
    <row r="25" spans="1:15" x14ac:dyDescent="0.25">
      <c r="A25" s="9">
        <v>21</v>
      </c>
      <c r="B25" s="5" t="s">
        <v>57</v>
      </c>
      <c r="C25" s="5" t="s">
        <v>50</v>
      </c>
      <c r="D25" s="5" t="s">
        <v>40</v>
      </c>
      <c r="E25" s="5" t="s">
        <v>51</v>
      </c>
      <c r="F25" s="5">
        <v>10000</v>
      </c>
      <c r="G25" s="5">
        <v>0</v>
      </c>
      <c r="H25" s="5">
        <v>10000</v>
      </c>
      <c r="I25" s="5">
        <v>287</v>
      </c>
      <c r="J25" s="5">
        <v>0</v>
      </c>
      <c r="K25" s="5">
        <v>304</v>
      </c>
      <c r="L25" s="5">
        <v>250.13</v>
      </c>
      <c r="M25" s="5">
        <v>841.13</v>
      </c>
      <c r="N25" s="5">
        <v>9158.8700000000008</v>
      </c>
      <c r="O25" s="5" t="s">
        <v>20</v>
      </c>
    </row>
    <row r="26" spans="1:15" x14ac:dyDescent="0.25">
      <c r="A26" s="9">
        <v>22</v>
      </c>
      <c r="B26" s="5" t="s">
        <v>58</v>
      </c>
      <c r="C26" s="5" t="s">
        <v>50</v>
      </c>
      <c r="D26" s="5" t="s">
        <v>40</v>
      </c>
      <c r="E26" s="5" t="s">
        <v>51</v>
      </c>
      <c r="F26" s="5">
        <v>10000</v>
      </c>
      <c r="G26" s="5">
        <v>0</v>
      </c>
      <c r="H26" s="5">
        <v>10000</v>
      </c>
      <c r="I26" s="5">
        <v>287</v>
      </c>
      <c r="J26" s="5">
        <v>0</v>
      </c>
      <c r="K26" s="5">
        <v>304</v>
      </c>
      <c r="L26" s="5">
        <v>250.13</v>
      </c>
      <c r="M26" s="5">
        <v>841.13</v>
      </c>
      <c r="N26" s="5">
        <v>9158.8700000000008</v>
      </c>
      <c r="O26" s="5" t="s">
        <v>20</v>
      </c>
    </row>
    <row r="27" spans="1:15" x14ac:dyDescent="0.25">
      <c r="A27" s="9">
        <v>23</v>
      </c>
      <c r="B27" s="5" t="s">
        <v>59</v>
      </c>
      <c r="C27" s="5" t="s">
        <v>50</v>
      </c>
      <c r="D27" s="5" t="s">
        <v>40</v>
      </c>
      <c r="E27" s="5" t="s">
        <v>51</v>
      </c>
      <c r="F27" s="5">
        <v>10000</v>
      </c>
      <c r="G27" s="5">
        <v>0</v>
      </c>
      <c r="H27" s="5">
        <v>10000</v>
      </c>
      <c r="I27" s="5">
        <v>287</v>
      </c>
      <c r="J27" s="5">
        <v>0</v>
      </c>
      <c r="K27" s="5">
        <v>304</v>
      </c>
      <c r="L27" s="5">
        <v>767.29</v>
      </c>
      <c r="M27" s="5">
        <v>1358.29</v>
      </c>
      <c r="N27" s="5">
        <v>8641.7099999999991</v>
      </c>
      <c r="O27" s="12" t="s">
        <v>20</v>
      </c>
    </row>
    <row r="28" spans="1:15" x14ac:dyDescent="0.25">
      <c r="A28" s="9">
        <v>24</v>
      </c>
      <c r="B28" s="5" t="s">
        <v>60</v>
      </c>
      <c r="C28" s="5" t="s">
        <v>50</v>
      </c>
      <c r="D28" s="5" t="s">
        <v>40</v>
      </c>
      <c r="E28" s="5" t="s">
        <v>61</v>
      </c>
      <c r="F28" s="5">
        <v>11367.4</v>
      </c>
      <c r="G28" s="5">
        <v>0</v>
      </c>
      <c r="H28" s="5">
        <v>11367.4</v>
      </c>
      <c r="I28" s="5">
        <v>326.24</v>
      </c>
      <c r="J28" s="5">
        <v>0</v>
      </c>
      <c r="K28" s="5">
        <v>345.57</v>
      </c>
      <c r="L28" s="5">
        <v>518.9</v>
      </c>
      <c r="M28" s="5">
        <v>1190.71</v>
      </c>
      <c r="N28" s="5">
        <v>10176.69</v>
      </c>
      <c r="O28" s="5" t="s">
        <v>20</v>
      </c>
    </row>
    <row r="29" spans="1:15" s="10" customFormat="1" ht="15.75" x14ac:dyDescent="0.25">
      <c r="C29" s="13" t="s">
        <v>62</v>
      </c>
      <c r="F29" s="14">
        <f t="shared" ref="F29:N29" si="0">SUM(F5:F28)</f>
        <v>1012767.6900000001</v>
      </c>
      <c r="G29" s="14">
        <f t="shared" si="0"/>
        <v>0</v>
      </c>
      <c r="H29" s="14">
        <f t="shared" si="0"/>
        <v>1012767.6900000001</v>
      </c>
      <c r="I29" s="14">
        <f t="shared" si="0"/>
        <v>29066.440000000002</v>
      </c>
      <c r="J29" s="14">
        <f t="shared" si="0"/>
        <v>80464.459999999992</v>
      </c>
      <c r="K29" s="14">
        <f t="shared" si="0"/>
        <v>30788.14</v>
      </c>
      <c r="L29" s="14">
        <f t="shared" si="0"/>
        <v>68728.45</v>
      </c>
      <c r="M29" s="14">
        <f>SUM(M5:M28)</f>
        <v>209047.49000000005</v>
      </c>
      <c r="N29" s="14">
        <f t="shared" si="0"/>
        <v>803720.2</v>
      </c>
    </row>
    <row r="31" spans="1:15" x14ac:dyDescent="0.25">
      <c r="A31" s="15"/>
      <c r="B31" s="16" t="s">
        <v>63</v>
      </c>
    </row>
    <row r="35" spans="2:12" x14ac:dyDescent="0.25">
      <c r="H35" s="17"/>
      <c r="J35" s="17"/>
      <c r="K35" s="17"/>
      <c r="L35" s="17"/>
    </row>
    <row r="36" spans="2:12" x14ac:dyDescent="0.25">
      <c r="B36" s="18"/>
      <c r="D36" s="18"/>
      <c r="E36" s="18"/>
      <c r="F36" s="18"/>
      <c r="H36" s="17"/>
      <c r="J36" s="18"/>
      <c r="K36" s="18"/>
      <c r="L36" s="18"/>
    </row>
    <row r="37" spans="2:12" ht="18.75" x14ac:dyDescent="0.3">
      <c r="B37" s="19" t="s">
        <v>64</v>
      </c>
      <c r="D37" s="20"/>
      <c r="E37" s="19" t="s">
        <v>65</v>
      </c>
      <c r="F37" s="21"/>
      <c r="H37" s="17"/>
      <c r="J37" s="22"/>
      <c r="K37" s="22" t="s">
        <v>66</v>
      </c>
      <c r="L37" s="20"/>
    </row>
    <row r="38" spans="2:12" ht="18.75" x14ac:dyDescent="0.3">
      <c r="B38" s="23" t="s">
        <v>67</v>
      </c>
      <c r="D38" s="20"/>
      <c r="E38" s="23" t="s">
        <v>68</v>
      </c>
      <c r="F38" s="21"/>
      <c r="H38" s="17"/>
      <c r="J38" s="24"/>
      <c r="K38" s="25" t="s">
        <v>69</v>
      </c>
      <c r="L38" s="20"/>
    </row>
    <row r="40" spans="2:12" x14ac:dyDescent="0.25">
      <c r="H40" s="17"/>
    </row>
    <row r="41" spans="2:12" x14ac:dyDescent="0.25">
      <c r="H41" s="17"/>
      <c r="I41" s="1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5" scale="46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DICIEMBRE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2023-01-27T19:32:32Z</dcterms:created>
  <dcterms:modified xsi:type="dcterms:W3CDTF">2023-01-27T19:32:41Z</dcterms:modified>
</cp:coreProperties>
</file>